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808"/>
  <workbookPr codeName="ThisWorkbook" defaultThemeVersion="124226"/>
  <bookViews>
    <workbookView xWindow="1680" yWindow="500" windowWidth="24940" windowHeight="17460" tabRatio="738" firstSheet="1" activeTab="4"/>
  </bookViews>
  <sheets>
    <sheet name="Coversheet " sheetId="24" r:id="rId1"/>
    <sheet name="Application Checklist- Instruct" sheetId="25" r:id="rId2"/>
    <sheet name="Applicant Data Tab" sheetId="26" r:id="rId3"/>
    <sheet name="Agent Budget " sheetId="4" r:id="rId4"/>
    <sheet name="Summary Equip Train Budget" sheetId="29" r:id="rId5"/>
    <sheet name="Project 1- Soft Targets" sheetId="3" r:id="rId6"/>
    <sheet name="Proj 2-Bomb Sq" sheetId="17" r:id="rId7"/>
    <sheet name="Project 3" sheetId="18" r:id="rId8"/>
    <sheet name="Project 4" sheetId="19" r:id="rId9"/>
    <sheet name="Project 5" sheetId="20" r:id="rId10"/>
    <sheet name="Project 6" sheetId="21" r:id="rId11"/>
    <sheet name="Project 7 " sheetId="23" r:id="rId12"/>
    <sheet name="Project 8" sheetId="22" r:id="rId13"/>
    <sheet name="Project 9" sheetId="27" r:id="rId14"/>
    <sheet name="Project 10" sheetId="28" r:id="rId15"/>
    <sheet name="Project 11" sheetId="30" r:id="rId16"/>
    <sheet name="Project 12" sheetId="31" r:id="rId17"/>
    <sheet name="Project 13" sheetId="32" r:id="rId18"/>
    <sheet name="Project 14" sheetId="33" r:id="rId19"/>
    <sheet name="Project 15 " sheetId="35" r:id="rId20"/>
    <sheet name="Project 16" sheetId="36" r:id="rId21"/>
    <sheet name="Project 17" sheetId="34" r:id="rId22"/>
    <sheet name="REPT Program Overview" sheetId="13" r:id="rId23"/>
  </sheets>
  <externalReferences>
    <externalReference r:id="rId26"/>
  </externalReferences>
  <definedNames>
    <definedName name="_Toc43285487" localSheetId="1">'Application Checklist- Instruct'!$B$30</definedName>
    <definedName name="Allocation" localSheetId="6">#REF!</definedName>
    <definedName name="Allocation" localSheetId="14">#REF!</definedName>
    <definedName name="Allocation" localSheetId="15">#REF!</definedName>
    <definedName name="Allocation" localSheetId="16">#REF!</definedName>
    <definedName name="Allocation" localSheetId="17">#REF!</definedName>
    <definedName name="Allocation" localSheetId="18">#REF!</definedName>
    <definedName name="Allocation" localSheetId="19">#REF!</definedName>
    <definedName name="Allocation" localSheetId="20">#REF!</definedName>
    <definedName name="Allocation" localSheetId="21">#REF!</definedName>
    <definedName name="Allocation" localSheetId="7">#REF!</definedName>
    <definedName name="Allocation" localSheetId="8">#REF!</definedName>
    <definedName name="Allocation" localSheetId="9">#REF!</definedName>
    <definedName name="Allocation" localSheetId="10">#REF!</definedName>
    <definedName name="Allocation" localSheetId="11">#REF!</definedName>
    <definedName name="Allocation" localSheetId="12">#REF!</definedName>
    <definedName name="Allocation" localSheetId="13">#REF!</definedName>
    <definedName name="Allocation">#REF!</definedName>
    <definedName name="Equipment" localSheetId="6">#REF!</definedName>
    <definedName name="Equipment" localSheetId="14">#REF!</definedName>
    <definedName name="Equipment" localSheetId="15">#REF!</definedName>
    <definedName name="Equipment" localSheetId="16">#REF!</definedName>
    <definedName name="Equipment" localSheetId="17">#REF!</definedName>
    <definedName name="Equipment" localSheetId="18">#REF!</definedName>
    <definedName name="Equipment" localSheetId="19">#REF!</definedName>
    <definedName name="Equipment" localSheetId="20">#REF!</definedName>
    <definedName name="Equipment" localSheetId="21">#REF!</definedName>
    <definedName name="Equipment" localSheetId="7">#REF!</definedName>
    <definedName name="Equipment" localSheetId="8">#REF!</definedName>
    <definedName name="Equipment" localSheetId="9">#REF!</definedName>
    <definedName name="Equipment" localSheetId="10">#REF!</definedName>
    <definedName name="Equipment" localSheetId="11">#REF!</definedName>
    <definedName name="Equipment" localSheetId="12">#REF!</definedName>
    <definedName name="Equipment" localSheetId="13">#REF!</definedName>
    <definedName name="Equipment">#REF!</definedName>
    <definedName name="Exercise" localSheetId="6">#REF!</definedName>
    <definedName name="Exercise" localSheetId="14">#REF!</definedName>
    <definedName name="Exercise" localSheetId="15">#REF!</definedName>
    <definedName name="Exercise" localSheetId="16">#REF!</definedName>
    <definedName name="Exercise" localSheetId="17">#REF!</definedName>
    <definedName name="Exercise" localSheetId="18">#REF!</definedName>
    <definedName name="Exercise" localSheetId="19">#REF!</definedName>
    <definedName name="Exercise" localSheetId="20">#REF!</definedName>
    <definedName name="Exercise" localSheetId="21">#REF!</definedName>
    <definedName name="Exercise" localSheetId="7">#REF!</definedName>
    <definedName name="Exercise" localSheetId="8">#REF!</definedName>
    <definedName name="Exercise" localSheetId="9">#REF!</definedName>
    <definedName name="Exercise" localSheetId="10">#REF!</definedName>
    <definedName name="Exercise" localSheetId="11">#REF!</definedName>
    <definedName name="Exercise" localSheetId="12">#REF!</definedName>
    <definedName name="Exercise" localSheetId="13">#REF!</definedName>
    <definedName name="Exercise">#REF!</definedName>
    <definedName name="GranteeName" localSheetId="6">#REF!</definedName>
    <definedName name="GranteeName" localSheetId="14">#REF!</definedName>
    <definedName name="GranteeName" localSheetId="15">#REF!</definedName>
    <definedName name="GranteeName" localSheetId="16">#REF!</definedName>
    <definedName name="GranteeName" localSheetId="17">#REF!</definedName>
    <definedName name="GranteeName" localSheetId="18">#REF!</definedName>
    <definedName name="GranteeName" localSheetId="19">#REF!</definedName>
    <definedName name="GranteeName" localSheetId="20">#REF!</definedName>
    <definedName name="GranteeName" localSheetId="21">#REF!</definedName>
    <definedName name="GranteeName" localSheetId="7">#REF!</definedName>
    <definedName name="GranteeName" localSheetId="8">#REF!</definedName>
    <definedName name="GranteeName" localSheetId="9">#REF!</definedName>
    <definedName name="GranteeName" localSheetId="10">#REF!</definedName>
    <definedName name="GranteeName" localSheetId="11">#REF!</definedName>
    <definedName name="GranteeName" localSheetId="12">#REF!</definedName>
    <definedName name="GranteeName" localSheetId="13">#REF!</definedName>
    <definedName name="GranteeName">#REF!</definedName>
    <definedName name="GrantName" localSheetId="6">#REF!</definedName>
    <definedName name="GrantName" localSheetId="14">#REF!</definedName>
    <definedName name="GrantName" localSheetId="15">#REF!</definedName>
    <definedName name="GrantName" localSheetId="16">#REF!</definedName>
    <definedName name="GrantName" localSheetId="17">#REF!</definedName>
    <definedName name="GrantName" localSheetId="18">#REF!</definedName>
    <definedName name="GrantName" localSheetId="19">#REF!</definedName>
    <definedName name="GrantName" localSheetId="20">#REF!</definedName>
    <definedName name="GrantName" localSheetId="21">#REF!</definedName>
    <definedName name="GrantName" localSheetId="7">#REF!</definedName>
    <definedName name="GrantName" localSheetId="8">#REF!</definedName>
    <definedName name="GrantName" localSheetId="9">#REF!</definedName>
    <definedName name="GrantName" localSheetId="10">#REF!</definedName>
    <definedName name="GrantName" localSheetId="11">#REF!</definedName>
    <definedName name="GrantName" localSheetId="12">#REF!</definedName>
    <definedName name="GrantName" localSheetId="13">#REF!</definedName>
    <definedName name="GrantName">#REF!</definedName>
    <definedName name="MandA" localSheetId="6">#REF!</definedName>
    <definedName name="MandA" localSheetId="14">#REF!</definedName>
    <definedName name="MandA" localSheetId="15">#REF!</definedName>
    <definedName name="MandA" localSheetId="16">#REF!</definedName>
    <definedName name="MandA" localSheetId="17">#REF!</definedName>
    <definedName name="MandA" localSheetId="18">#REF!</definedName>
    <definedName name="MandA" localSheetId="19">#REF!</definedName>
    <definedName name="MandA" localSheetId="20">#REF!</definedName>
    <definedName name="MandA" localSheetId="21">#REF!</definedName>
    <definedName name="MandA" localSheetId="7">#REF!</definedName>
    <definedName name="MandA" localSheetId="8">#REF!</definedName>
    <definedName name="MandA" localSheetId="9">#REF!</definedName>
    <definedName name="MandA" localSheetId="10">#REF!</definedName>
    <definedName name="MandA" localSheetId="11">#REF!</definedName>
    <definedName name="MandA" localSheetId="12">#REF!</definedName>
    <definedName name="MandA" localSheetId="13">#REF!</definedName>
    <definedName name="MandA">#REF!</definedName>
    <definedName name="new" localSheetId="14">#REF!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0">#REF!</definedName>
    <definedName name="new" localSheetId="21">#REF!</definedName>
    <definedName name="new" localSheetId="11">#REF!</definedName>
    <definedName name="new" localSheetId="12">#REF!</definedName>
    <definedName name="new" localSheetId="13">#REF!</definedName>
    <definedName name="new">#REF!</definedName>
    <definedName name="Organization" localSheetId="6">#REF!</definedName>
    <definedName name="Organization" localSheetId="14">#REF!</definedName>
    <definedName name="Organization" localSheetId="15">#REF!</definedName>
    <definedName name="Organization" localSheetId="16">#REF!</definedName>
    <definedName name="Organization" localSheetId="17">#REF!</definedName>
    <definedName name="Organization" localSheetId="18">#REF!</definedName>
    <definedName name="Organization" localSheetId="19">#REF!</definedName>
    <definedName name="Organization" localSheetId="20">#REF!</definedName>
    <definedName name="Organization" localSheetId="21">#REF!</definedName>
    <definedName name="Organization" localSheetId="7">#REF!</definedName>
    <definedName name="Organization" localSheetId="8">#REF!</definedName>
    <definedName name="Organization" localSheetId="9">#REF!</definedName>
    <definedName name="Organization" localSheetId="10">#REF!</definedName>
    <definedName name="Organization" localSheetId="11">#REF!</definedName>
    <definedName name="Organization" localSheetId="12">#REF!</definedName>
    <definedName name="Organization" localSheetId="13">#REF!</definedName>
    <definedName name="Organization">#REF!</definedName>
    <definedName name="Personnel" localSheetId="6">#REF!</definedName>
    <definedName name="Personnel" localSheetId="14">#REF!</definedName>
    <definedName name="Personnel" localSheetId="15">#REF!</definedName>
    <definedName name="Personnel" localSheetId="16">#REF!</definedName>
    <definedName name="Personnel" localSheetId="17">#REF!</definedName>
    <definedName name="Personnel" localSheetId="18">#REF!</definedName>
    <definedName name="Personnel" localSheetId="19">#REF!</definedName>
    <definedName name="Personnel" localSheetId="20">#REF!</definedName>
    <definedName name="Personnel" localSheetId="21">#REF!</definedName>
    <definedName name="Personnel" localSheetId="7">#REF!</definedName>
    <definedName name="Personnel" localSheetId="8">#REF!</definedName>
    <definedName name="Personnel" localSheetId="9">#REF!</definedName>
    <definedName name="Personnel" localSheetId="10">#REF!</definedName>
    <definedName name="Personnel" localSheetId="11">#REF!</definedName>
    <definedName name="Personnel" localSheetId="12">#REF!</definedName>
    <definedName name="Personnel" localSheetId="13">#REF!</definedName>
    <definedName name="Personnel">#REF!</definedName>
    <definedName name="Planning" localSheetId="6">#REF!</definedName>
    <definedName name="Planning" localSheetId="14">#REF!</definedName>
    <definedName name="Planning" localSheetId="15">#REF!</definedName>
    <definedName name="Planning" localSheetId="16">#REF!</definedName>
    <definedName name="Planning" localSheetId="17">#REF!</definedName>
    <definedName name="Planning" localSheetId="18">#REF!</definedName>
    <definedName name="Planning" localSheetId="19">#REF!</definedName>
    <definedName name="Planning" localSheetId="20">#REF!</definedName>
    <definedName name="Planning" localSheetId="21">#REF!</definedName>
    <definedName name="Planning" localSheetId="7">#REF!</definedName>
    <definedName name="Planning" localSheetId="8">#REF!</definedName>
    <definedName name="Planning" localSheetId="9">#REF!</definedName>
    <definedName name="Planning" localSheetId="10">#REF!</definedName>
    <definedName name="Planning" localSheetId="11">#REF!</definedName>
    <definedName name="Planning" localSheetId="12">#REF!</definedName>
    <definedName name="Planning" localSheetId="13">#REF!</definedName>
    <definedName name="Planning">#REF!</definedName>
    <definedName name="_xlnm.Print_Area" localSheetId="3">'Agent Budget '!$A$1:$F$51</definedName>
    <definedName name="_xlnm.Print_Area" localSheetId="1">'Application Checklist- Instruct'!$B$1:$F$68</definedName>
    <definedName name="_xlnm.Print_Area" localSheetId="0">'Coversheet '!$A$1:$A$23</definedName>
    <definedName name="_xlnm.Print_Area" localSheetId="6">'Proj 2-Bomb Sq'!$A$1:$I$63</definedName>
    <definedName name="_xlnm.Print_Area" localSheetId="5">'Project 1- Soft Targets'!$A$1:$I$63</definedName>
    <definedName name="_xlnm.Print_Area" localSheetId="14">'Project 10'!$A$1:$I$63</definedName>
    <definedName name="_xlnm.Print_Area" localSheetId="15">'Project 11'!$A$1:$I$63</definedName>
    <definedName name="_xlnm.Print_Area" localSheetId="16">'Project 12'!$A$1:$I$63</definedName>
    <definedName name="_xlnm.Print_Area" localSheetId="17">'Project 13'!$A$1:$I$63</definedName>
    <definedName name="_xlnm.Print_Area" localSheetId="18">'Project 14'!$A$1:$I$63</definedName>
    <definedName name="_xlnm.Print_Area" localSheetId="19">'Project 15 '!$A$1:$I$63</definedName>
    <definedName name="_xlnm.Print_Area" localSheetId="20">'Project 16'!$A$1:$I$63</definedName>
    <definedName name="_xlnm.Print_Area" localSheetId="21">'Project 17'!$A$1:$I$63</definedName>
    <definedName name="_xlnm.Print_Area" localSheetId="7">'Project 3'!$A$1:$I$63</definedName>
    <definedName name="_xlnm.Print_Area" localSheetId="8">'Project 4'!$A$1:$I$63</definedName>
    <definedName name="_xlnm.Print_Area" localSheetId="9">'Project 5'!$A$1:$I$63</definedName>
    <definedName name="_xlnm.Print_Area" localSheetId="10">'Project 6'!$A$1:$I$63</definedName>
    <definedName name="_xlnm.Print_Area" localSheetId="11">'Project 7 '!$A$1:$I$63</definedName>
    <definedName name="_xlnm.Print_Area" localSheetId="12">'Project 8'!$A$1:$I$63</definedName>
    <definedName name="_xlnm.Print_Area" localSheetId="13">'Project 9'!$A$1:$I$63</definedName>
    <definedName name="_xlnm.Print_Area" localSheetId="22">'REPT Program Overview'!$B$2:$G$57</definedName>
    <definedName name="Training" localSheetId="6">#REF!</definedName>
    <definedName name="Training" localSheetId="14">#REF!</definedName>
    <definedName name="Training" localSheetId="15">#REF!</definedName>
    <definedName name="Training" localSheetId="16">#REF!</definedName>
    <definedName name="Training" localSheetId="17">#REF!</definedName>
    <definedName name="Training" localSheetId="18">#REF!</definedName>
    <definedName name="Training" localSheetId="19">#REF!</definedName>
    <definedName name="Training" localSheetId="20">#REF!</definedName>
    <definedName name="Training" localSheetId="21">#REF!</definedName>
    <definedName name="Training" localSheetId="7">#REF!</definedName>
    <definedName name="Training" localSheetId="8">#REF!</definedName>
    <definedName name="Training" localSheetId="9">#REF!</definedName>
    <definedName name="Training" localSheetId="10">#REF!</definedName>
    <definedName name="Training" localSheetId="11">#REF!</definedName>
    <definedName name="Training" localSheetId="12">#REF!</definedName>
    <definedName name="Training" localSheetId="13">#REF!</definedName>
    <definedName name="Training">#REF!</definedName>
  </definedNames>
  <calcPr calcId="191029"/>
</workbook>
</file>

<file path=xl/sharedStrings.xml><?xml version="1.0" encoding="utf-8"?>
<sst xmlns="http://schemas.openxmlformats.org/spreadsheetml/2006/main" count="880" uniqueCount="383">
  <si>
    <t>Planning</t>
  </si>
  <si>
    <t>Training</t>
  </si>
  <si>
    <t>Equipment</t>
  </si>
  <si>
    <t>Program Oversight Agent Budget</t>
  </si>
  <si>
    <t>Due Date</t>
  </si>
  <si>
    <t>Amount</t>
  </si>
  <si>
    <t>TOTAL AGENT PO:</t>
  </si>
  <si>
    <t>By:</t>
  </si>
  <si>
    <t xml:space="preserve">Agent, Duly Authorized </t>
  </si>
  <si>
    <t>Date</t>
  </si>
  <si>
    <t>Typed Name &amp; Title:</t>
  </si>
  <si>
    <t>The Regional Emergency Planning Team</t>
  </si>
  <si>
    <t xml:space="preserve">It’s Chair, Duly Authorized </t>
  </si>
  <si>
    <t xml:space="preserve">Project Description: </t>
  </si>
  <si>
    <t xml:space="preserve">Exercise </t>
  </si>
  <si>
    <t>Total Project cost</t>
  </si>
  <si>
    <t xml:space="preserve">Project Milestones: </t>
  </si>
  <si>
    <t>Completion Date:</t>
  </si>
  <si>
    <t xml:space="preserve">Project 1:  Budget, Narrative and Milestones </t>
  </si>
  <si>
    <t>Project 1 Name</t>
  </si>
  <si>
    <t>Please provide 1 - 2 Milestones associated with this project and the anticipated completion date</t>
  </si>
  <si>
    <t xml:space="preserve">(amounts above will automatically calculate from the data entered below) </t>
  </si>
  <si>
    <t xml:space="preserve">Project 2:  Budget, Narrative and Milestones </t>
  </si>
  <si>
    <t>Project 3 Name</t>
  </si>
  <si>
    <t>Project 4 Name</t>
  </si>
  <si>
    <t xml:space="preserve">Project 4:  Budget, Narrative and Milestones </t>
  </si>
  <si>
    <t xml:space="preserve">Project 3:  Budget, Narrative and Milestones </t>
  </si>
  <si>
    <t xml:space="preserve">Project 5:  Budget, Narrative and Milestones </t>
  </si>
  <si>
    <t>Project 5 Name</t>
  </si>
  <si>
    <t>Base Regional Allocation:</t>
  </si>
  <si>
    <t>Total Regional Allocation:</t>
  </si>
  <si>
    <t>Projects:</t>
  </si>
  <si>
    <t xml:space="preserve">Project 6:  Budget, Narrative and Milestones </t>
  </si>
  <si>
    <t>Project 6 Name</t>
  </si>
  <si>
    <t xml:space="preserve">Project 7:  Budget, Narrative and Milestones </t>
  </si>
  <si>
    <t>Project 7 Name</t>
  </si>
  <si>
    <t xml:space="preserve">Project 8:  Budget, Narrative and Milestones </t>
  </si>
  <si>
    <t>Project 8 Name</t>
  </si>
  <si>
    <t xml:space="preserve">Total </t>
  </si>
  <si>
    <t>Oversight Agent:</t>
  </si>
  <si>
    <t>*</t>
  </si>
  <si>
    <t>Law Enforcement Total (all projects)*</t>
  </si>
  <si>
    <t>Total Allocation should equal Fiduciary Agent and REPT Program funds</t>
  </si>
  <si>
    <t>(Allocation - Agent Budget)</t>
  </si>
  <si>
    <t xml:space="preserve">REPT Program /Subgrant  Funds </t>
  </si>
  <si>
    <t>The Subgrant Overview Tab will fill automatically and provide a REPT Program summary.</t>
  </si>
  <si>
    <t xml:space="preserve">* a minimum of $30,000 per REPT for LE </t>
  </si>
  <si>
    <t>Exercise</t>
  </si>
  <si>
    <t xml:space="preserve">Project Detail by Categeory: </t>
  </si>
  <si>
    <t>Enter funding amount by category (projects can include more than one category)</t>
  </si>
  <si>
    <t>Additional details:</t>
  </si>
  <si>
    <r>
      <rPr>
        <b/>
        <sz val="12"/>
        <rFont val="Cambria"/>
        <family val="1"/>
      </rPr>
      <t>Planning</t>
    </r>
    <r>
      <rPr>
        <sz val="12"/>
        <rFont val="Cambria"/>
        <family val="1"/>
      </rPr>
      <t xml:space="preserve"> - provide a description of Planning activities and how they will be accomplished.</t>
    </r>
  </si>
  <si>
    <r>
      <rPr>
        <b/>
        <sz val="12"/>
        <rFont val="Cambria"/>
        <family val="1"/>
      </rPr>
      <t>Equipment</t>
    </r>
    <r>
      <rPr>
        <sz val="12"/>
        <rFont val="Cambria"/>
        <family val="1"/>
      </rPr>
      <t xml:space="preserve"> - provide a description of the equipment, proposed use and the  Authorized Equipment List (AEL) Number </t>
    </r>
  </si>
  <si>
    <r>
      <rPr>
        <b/>
        <sz val="12"/>
        <rFont val="Cambria"/>
        <family val="1"/>
      </rPr>
      <t>Training</t>
    </r>
    <r>
      <rPr>
        <sz val="12"/>
        <rFont val="Cambria"/>
        <family val="1"/>
      </rPr>
      <t>- provide a listing of possible conferences/trainings that the REPT plans to send representatives to, also include any REPT sponsored trainings</t>
    </r>
  </si>
  <si>
    <r>
      <t xml:space="preserve">Exercise - </t>
    </r>
    <r>
      <rPr>
        <sz val="12"/>
        <rFont val="Calibri"/>
        <family val="2"/>
      </rPr>
      <t xml:space="preserve">provide a listing of possible exercise scenarios </t>
    </r>
  </si>
  <si>
    <t xml:space="preserve">If the project includes:  </t>
  </si>
  <si>
    <t>Law Enforcement Eligible Amount</t>
  </si>
  <si>
    <r>
      <t xml:space="preserve">The amount of this  project that is  </t>
    </r>
    <r>
      <rPr>
        <b/>
        <sz val="12"/>
        <rFont val="Calibri"/>
        <family val="2"/>
      </rPr>
      <t xml:space="preserve">Law Enforcement Terrorism Prevention </t>
    </r>
    <r>
      <rPr>
        <sz val="12"/>
        <rFont val="Calibri"/>
        <family val="2"/>
      </rPr>
      <t xml:space="preserve">eligible </t>
    </r>
  </si>
  <si>
    <t>Project  2 Name</t>
  </si>
  <si>
    <t>Totals by category</t>
  </si>
  <si>
    <t xml:space="preserve">Training </t>
  </si>
  <si>
    <t>Qtrly or based on REPT schedule</t>
  </si>
  <si>
    <t>Regional Emergency Planning Team (REPT)</t>
  </si>
  <si>
    <t>Application due:   on or before September 9, 2021</t>
  </si>
  <si>
    <t>2021 Homeland Security Grant Program</t>
  </si>
  <si>
    <t xml:space="preserve">Fiduciary Agent and </t>
  </si>
  <si>
    <t xml:space="preserve">REPT Sub-grant application </t>
  </si>
  <si>
    <t xml:space="preserve">2021 Regional Emergency Planning Team Allocations </t>
  </si>
  <si>
    <t>REPT Funds</t>
  </si>
  <si>
    <t>(Planning, Training, Exercise, Equipment, Oversight Agent)</t>
  </si>
  <si>
    <t>Regional Bomb Squad Funding</t>
  </si>
  <si>
    <t>(To be Administered by Agent)</t>
  </si>
  <si>
    <t>REPT Allocation</t>
  </si>
  <si>
    <t>Total</t>
  </si>
  <si>
    <t>Total FY 2021</t>
  </si>
  <si>
    <t>Fiduciary Agent &amp; REPT Deliverables</t>
  </si>
  <si>
    <t xml:space="preserve">REPT Grant Applicant Checklist </t>
  </si>
  <si>
    <t xml:space="preserve">see the Agent Budget Tab </t>
  </si>
  <si>
    <t xml:space="preserve">  Applicant Data Tab </t>
  </si>
  <si>
    <t xml:space="preserve">  Agent Budget (Deliverables)</t>
  </si>
  <si>
    <t xml:space="preserve">  Budget Narrative Spreadsheets (Project tabs) </t>
  </si>
  <si>
    <r>
      <t xml:space="preserve">REPT   </t>
    </r>
    <r>
      <rPr>
        <b/>
        <sz val="10"/>
        <rFont val="Calibri"/>
        <family val="2"/>
      </rPr>
      <t>Region</t>
    </r>
  </si>
  <si>
    <t xml:space="preserve">FY 2021 Homeland Security Grant </t>
  </si>
  <si>
    <t>FY 2021 REPT Deliverable</t>
  </si>
  <si>
    <t>2021 Fiduciary Agent/REPT Application</t>
  </si>
  <si>
    <t xml:space="preserve">2021 Application/Project review meeting  </t>
  </si>
  <si>
    <t>#</t>
  </si>
  <si>
    <t>Deliverable</t>
  </si>
  <si>
    <t>Description</t>
  </si>
  <si>
    <t xml:space="preserve">Due Date </t>
  </si>
  <si>
    <t xml:space="preserve">Amount </t>
  </si>
  <si>
    <t xml:space="preserve">Cyber: Reporting and Tracking:  2021 Nationwide Cybersecurity Review (NCSR) </t>
  </si>
  <si>
    <t>Due: January 2022, April 2022, July 2022 and October 2022</t>
  </si>
  <si>
    <t>Quarterly Financial and Program Reports can be scanned/emailed</t>
  </si>
  <si>
    <t>Year 1: Quarterly Financial and Progress Reports</t>
  </si>
  <si>
    <t>Year 1: CEO &amp; EMD Communications/ REPT Minutes</t>
  </si>
  <si>
    <r>
      <t>REPT Best Practices Presentation</t>
    </r>
    <r>
      <rPr>
        <sz val="11"/>
        <rFont val="Calibri"/>
        <family val="2"/>
      </rPr>
      <t xml:space="preserve"> </t>
    </r>
  </si>
  <si>
    <t>January, 2022/ April, 2022 Regional Collaboration meeting</t>
  </si>
  <si>
    <t>2022 (Date to be determined)</t>
  </si>
  <si>
    <t>Due:  January 2023, April 2023, July 2023, October 2023 and 2024 quarters until sub-grant is closed</t>
  </si>
  <si>
    <t xml:space="preserve">Year 2 &amp; Year 3 (until sub-grant  is closed out) </t>
  </si>
  <si>
    <t>Year 2 &amp; 3: Quarterly Financial and Progress Reports</t>
  </si>
  <si>
    <t>Year 2 &amp; 3: CEO &amp; EMD Communications/ REPT Minutes</t>
  </si>
  <si>
    <r>
      <rPr>
        <b/>
        <sz val="11"/>
        <rFont val="Calibri"/>
        <family val="2"/>
      </rPr>
      <t>September 9, 2021</t>
    </r>
    <r>
      <rPr>
        <sz val="11"/>
        <rFont val="Calibri"/>
        <family val="2"/>
      </rPr>
      <t xml:space="preserve"> (application due date) </t>
    </r>
  </si>
  <si>
    <r>
      <rPr>
        <b/>
        <sz val="11"/>
        <rFont val="Calibri"/>
        <family val="2"/>
      </rPr>
      <t>Tasks related to the 2022 EPPI</t>
    </r>
    <r>
      <rPr>
        <sz val="11"/>
        <rFont val="Calibri"/>
        <family val="2"/>
      </rPr>
      <t xml:space="preserve"> (state-wide exercise)</t>
    </r>
  </si>
  <si>
    <t xml:space="preserve">Outreach,  Data Collection and reporting on municipal participation in the 2022 EPPI </t>
  </si>
  <si>
    <t xml:space="preserve">Fiduciary Agent shall prepare and provide status updates on FY 2021 projects and budgets at REPT meetings (until sub-grant  is closed out) </t>
  </si>
  <si>
    <r>
      <rPr>
        <b/>
        <sz val="11"/>
        <rFont val="Calibri"/>
        <family val="2"/>
      </rPr>
      <t>Collection and Submission of 2021</t>
    </r>
    <r>
      <rPr>
        <sz val="11"/>
        <rFont val="Calibri"/>
        <family val="2"/>
      </rPr>
      <t xml:space="preserve"> </t>
    </r>
    <r>
      <rPr>
        <b/>
        <sz val="11"/>
        <rFont val="Calibri"/>
        <family val="2"/>
      </rPr>
      <t>Municipal MOAs</t>
    </r>
    <r>
      <rPr>
        <sz val="11"/>
        <rFont val="Calibri"/>
        <family val="2"/>
      </rPr>
      <t xml:space="preserve"> </t>
    </r>
  </si>
  <si>
    <t>REPT/Fiduciary shall prepare and present a best practice. Deliverable includes the submission of a summary or powerpoint presentation that can be shared with Reg. Collaboration Committee.</t>
  </si>
  <si>
    <t>Maintain a listing of municipal IT points of contact for each municipality in the region. Submit initlal list to DEMHS by Wednesday, January 19, 2022, updates as needed.</t>
  </si>
  <si>
    <t xml:space="preserve">Wednesday, January 19, 2022 </t>
  </si>
  <si>
    <t xml:space="preserve">This is a DHS/FEMA Grant annual requirement for all grant receipients.Annual submissions enable agencies to benchmark and measure progress of improving their cyber security posture. Deliverable inlcudes submitting confirmation to DEMHS that the annual survey was completed </t>
  </si>
  <si>
    <r>
      <t>Interoperable Communications Training</t>
    </r>
    <r>
      <rPr>
        <sz val="11"/>
        <rFont val="Calibri"/>
        <family val="2"/>
      </rPr>
      <t xml:space="preserve"> in each quarter of</t>
    </r>
    <r>
      <rPr>
        <b/>
        <sz val="11"/>
        <rFont val="Calibri"/>
        <family val="2"/>
      </rPr>
      <t xml:space="preserve"> calendar year 2022 </t>
    </r>
  </si>
  <si>
    <t xml:space="preserve">Municipal Water Coordinators </t>
  </si>
  <si>
    <t>Identify and maintain a contact list of local Water Coordinators (serve as point of contact to OPM and DPH).  Send initial list by June 30, 2022.  Provide updates as needed.</t>
  </si>
  <si>
    <t>Maintain a Regional Long Term Recovery Coordinator, maintain and provide a  listing of Local Long Term Recovery Coordinators (initial submission June 30, 2022, update as needed)</t>
  </si>
  <si>
    <r>
      <t xml:space="preserve">The application (this workbook) is due on or before </t>
    </r>
    <r>
      <rPr>
        <b/>
        <sz val="11"/>
        <rFont val="Calibri"/>
        <family val="2"/>
      </rPr>
      <t>September 9, 2021.</t>
    </r>
    <r>
      <rPr>
        <sz val="11"/>
        <rFont val="Calibri"/>
        <family val="2"/>
      </rPr>
      <t xml:space="preserve">  </t>
    </r>
  </si>
  <si>
    <t>Coordinate with the DEMHS Regional Office to assist with the update of the Regional Inventory Listing (may include reach out to municipalities to confirm information, update of the master listing, etc. )</t>
  </si>
  <si>
    <t xml:space="preserve">Annual Update of Resource Typing
</t>
  </si>
  <si>
    <r>
      <t>Municipal Cyber POCs:</t>
    </r>
    <r>
      <rPr>
        <sz val="11"/>
        <rFont val="Calibri"/>
        <family val="2"/>
      </rPr>
      <t xml:space="preserve"> Maintenance of a distribution list of municipal cyber IT points of contact </t>
    </r>
  </si>
  <si>
    <r>
      <rPr>
        <b/>
        <sz val="11"/>
        <rFont val="Calibri"/>
        <family val="2"/>
      </rPr>
      <t xml:space="preserve">Regional Cyber Security Taskforce/ESF   </t>
    </r>
    <r>
      <rPr>
        <sz val="11"/>
        <rFont val="Calibri"/>
        <family val="2"/>
      </rPr>
      <t xml:space="preserve">                          </t>
    </r>
  </si>
  <si>
    <t>Interop Communications Training quarterly (or as needed to meet the goal) each Region's ESF 2 shall present the State Interoperable communications training program to 50% of the command level first responders (fire-police-ems) (can be done virtually)</t>
  </si>
  <si>
    <t>Review and update of Regional Assets/Inventory Listings</t>
  </si>
  <si>
    <t>The Fiduciary or a REPT member will provide a review of FY2021 projects at the October, 2021 Regional Collaboration Subcommittee Meeting.</t>
  </si>
  <si>
    <r>
      <rPr>
        <b/>
        <sz val="11"/>
        <rFont val="Calibri"/>
        <family val="2"/>
      </rPr>
      <t>Quarterly</t>
    </r>
    <r>
      <rPr>
        <sz val="11"/>
        <rFont val="Calibri"/>
        <family val="2"/>
      </rPr>
      <t xml:space="preserve">                                         (submit on a quarterly basis to DEMHS.HSGP@ct.gov)</t>
    </r>
  </si>
  <si>
    <r>
      <t xml:space="preserve">The 2021 NCSR will be open from </t>
    </r>
    <r>
      <rPr>
        <b/>
        <sz val="11"/>
        <rFont val="Calibri"/>
        <family val="2"/>
      </rPr>
      <t xml:space="preserve">October – December 2021. https://www.cisecurity.org/ms-isac/services/ncsr/ </t>
    </r>
  </si>
  <si>
    <t>Fiduciary Agent shall prepare and provide status updates on FY 2021 projects and budgets at REPT/Steering Committee meetings</t>
  </si>
  <si>
    <r>
      <t xml:space="preserve">The MOAs/Resolutions can be scanned and emailed.The resolution seal must be visible (seal can be shaded with a pencil). Submit reviewed MOAs/Resolutions </t>
    </r>
    <r>
      <rPr>
        <b/>
        <sz val="11"/>
        <rFont val="Calibri"/>
        <family val="2"/>
      </rPr>
      <t xml:space="preserve">quarterly to DEMHS </t>
    </r>
    <r>
      <rPr>
        <sz val="11"/>
        <rFont val="Calibri"/>
        <family val="2"/>
      </rPr>
      <t xml:space="preserve">by email. </t>
    </r>
  </si>
  <si>
    <r>
      <rPr>
        <b/>
        <sz val="11"/>
        <rFont val="Calibri"/>
        <family val="2"/>
      </rPr>
      <t xml:space="preserve">Qtrly </t>
    </r>
    <r>
      <rPr>
        <sz val="11"/>
        <rFont val="Calibri"/>
        <family val="2"/>
      </rPr>
      <t>or based on REPT schedule</t>
    </r>
  </si>
  <si>
    <r>
      <rPr>
        <b/>
        <sz val="11"/>
        <rFont val="Calibri"/>
        <family val="2"/>
      </rPr>
      <t>Reporting Due dates</t>
    </r>
    <r>
      <rPr>
        <sz val="11"/>
        <rFont val="Calibri"/>
        <family val="2"/>
      </rPr>
      <t>: April 2022, July 2022, October 2022 and January 2023    (Report includes sign in sheets or record of attendees)</t>
    </r>
  </si>
  <si>
    <t>FY2021 Inventory Report</t>
  </si>
  <si>
    <t>Inventory Report completed for all equipment items ($5,000 and over) purchased with FY 2021 REPT funding</t>
  </si>
  <si>
    <t>Attachment to the MOA - list custodial owner for regional equipment (signatures required, form can be scanned/emailed)</t>
  </si>
  <si>
    <r>
      <rPr>
        <b/>
        <sz val="11"/>
        <rFont val="Calibri"/>
        <family val="2"/>
      </rPr>
      <t xml:space="preserve">Custodial Inventory Form  </t>
    </r>
    <r>
      <rPr>
        <sz val="11"/>
        <rFont val="Calibri"/>
        <family val="2"/>
      </rPr>
      <t xml:space="preserve">                         (MOA Att. A)</t>
    </r>
  </si>
  <si>
    <t>Soft Targets/Crowded Places Presentation</t>
  </si>
  <si>
    <t xml:space="preserve">Process includes sending out the inventory of  FEMA Resource typed assets for municipalities to review and update. Updated spreadsheets can be emailed to DEMHS </t>
  </si>
  <si>
    <t>Regional Collaboration Meeting (October 2023 or January 2024)</t>
  </si>
  <si>
    <t xml:space="preserve">FY 2021 REPT subgrants include a Region-specific project(s) to address the National Priority of Protection of Soft Targets/Crowded Places.  Each Region will provide an overview their project and how it was deployed/conducted with partners in the region. </t>
  </si>
  <si>
    <t xml:space="preserve">Application Submission: </t>
  </si>
  <si>
    <t>REPT Project Funds (Project Tabs)</t>
  </si>
  <si>
    <r>
      <rPr>
        <b/>
        <sz val="12"/>
        <rFont val="Cambria"/>
        <family val="1"/>
      </rPr>
      <t>Equipment</t>
    </r>
    <r>
      <rPr>
        <sz val="12"/>
        <rFont val="Cambria"/>
        <family val="1"/>
      </rPr>
      <t xml:space="preserve"> - Barricades and/or portable light towers </t>
    </r>
  </si>
  <si>
    <r>
      <rPr>
        <b/>
        <sz val="12"/>
        <rFont val="Cambria"/>
        <family val="1"/>
      </rPr>
      <t>Training</t>
    </r>
    <r>
      <rPr>
        <sz val="12"/>
        <rFont val="Cambria"/>
        <family val="1"/>
      </rPr>
      <t>-Active Shooter (please note only vendor-training costs can be included.  Due to personnel costs additonal backfill/overtime costs cannot be included</t>
    </r>
  </si>
  <si>
    <t>Include a list of locations where the equipment will be deployed to protect soft targets/crowded places. For Active Shooter training list partners (representing soft targets/crowded</t>
  </si>
  <si>
    <t>places) that will be included in training.</t>
  </si>
  <si>
    <t>Region Specific Project(s) to address the Protection of Soft Targets and Crowded Places (min. required to expend is $46,025 per Region)</t>
  </si>
  <si>
    <t xml:space="preserve">                   provide an estimate of backfill/overtime costs if included - due to personnel caps this line item may be limited</t>
  </si>
  <si>
    <t>Protection of Soft Targets/Crowded Places</t>
  </si>
  <si>
    <t>Regional Bomb Squad Allocation (R 1-3 only)</t>
  </si>
  <si>
    <t xml:space="preserve">Bomb Squads (Regions 1-3 only) min. allocation approved by HS Working Group is $75,917.60 </t>
  </si>
  <si>
    <t>Application Checklist and Instructions</t>
  </si>
  <si>
    <t>FY 2021 HSGP</t>
  </si>
  <si>
    <t xml:space="preserve">STATE OF CONNECTICUT </t>
  </si>
  <si>
    <t xml:space="preserve">Department of Emergency Services &amp; Public Protection </t>
  </si>
  <si>
    <t>Division of Emergency Management &amp; Homeland Security</t>
  </si>
  <si>
    <t xml:space="preserve">Fill in areas that are shaded </t>
  </si>
  <si>
    <t>sample</t>
  </si>
  <si>
    <t>3. Point of contact (Project Director):</t>
  </si>
  <si>
    <t>Name:</t>
  </si>
  <si>
    <t>Title:</t>
  </si>
  <si>
    <t>Address line 1:</t>
  </si>
  <si>
    <t>Address line 2:</t>
  </si>
  <si>
    <t>City, State, Zip:</t>
  </si>
  <si>
    <t>Phone:</t>
  </si>
  <si>
    <t>Email:</t>
  </si>
  <si>
    <t>4. Offical Authorized to Sign for the applicant:</t>
  </si>
  <si>
    <t>5. Application Prepared by:</t>
  </si>
  <si>
    <t>7.  FEIN and DUNS</t>
  </si>
  <si>
    <t>Applicant FEIN:</t>
  </si>
  <si>
    <t>Applicant DUNS:</t>
  </si>
  <si>
    <t>Applicant Fiscal Year End:</t>
  </si>
  <si>
    <t>Date of Last Audit:</t>
  </si>
  <si>
    <t>Dates covered by last Audit:</t>
  </si>
  <si>
    <t>Date of next Audit:</t>
  </si>
  <si>
    <t>Dates to be covered in next Audit</t>
  </si>
  <si>
    <t>the same force as a manual signature.</t>
  </si>
  <si>
    <t xml:space="preserve">1. Name of Applicant (fiduciary agent) </t>
  </si>
  <si>
    <t xml:space="preserve">REPT Grant Applicant Data Sheet  </t>
  </si>
  <si>
    <t>10/01/2021-5/30/2024</t>
  </si>
  <si>
    <t xml:space="preserve"> 2. Period of peformance subgrant award:</t>
  </si>
  <si>
    <t xml:space="preserve">Eligible Subgrant Project Categories </t>
  </si>
  <si>
    <t>Planning:</t>
  </si>
  <si>
    <t>Equipment:</t>
  </si>
  <si>
    <r>
      <t xml:space="preserve">All equipment purchased must be listed on the </t>
    </r>
    <r>
      <rPr>
        <b/>
        <sz val="12"/>
        <rFont val="Calibri"/>
        <family val="2"/>
      </rPr>
      <t>Authorized Equipment List (AEL).</t>
    </r>
    <r>
      <rPr>
        <sz val="12"/>
        <rFont val="Calibri"/>
        <family val="2"/>
      </rPr>
      <t xml:space="preserve">  This list is available at on the FEMA website (https://www.fema.gov/authorized-equipment-list).   Please review the </t>
    </r>
    <r>
      <rPr>
        <b/>
        <sz val="12"/>
        <rFont val="Calibri"/>
        <family val="2"/>
      </rPr>
      <t xml:space="preserve">Environmental Historic Preservation Review (EHP) Requirements </t>
    </r>
    <r>
      <rPr>
        <sz val="12"/>
        <rFont val="Calibri"/>
        <family val="2"/>
      </rPr>
      <t xml:space="preserve">and discuss potential EHP projects with your Program Manager.   The requirements can be found on the FEMA website under Environmental Planning and Historic Preservation Requirements for Preparedness Grants.  Projects involving Communications and Emergency Management Systems/Software may require </t>
    </r>
    <r>
      <rPr>
        <b/>
        <sz val="12"/>
        <rFont val="Calibri"/>
        <family val="2"/>
      </rPr>
      <t xml:space="preserve">Interoperable Communications </t>
    </r>
    <r>
      <rPr>
        <sz val="12"/>
        <rFont val="Calibri"/>
        <family val="2"/>
      </rPr>
      <t xml:space="preserve">review.  Please review possible projects with your Program Manager.  </t>
    </r>
  </si>
  <si>
    <t>Training and Exercises-</t>
  </si>
  <si>
    <t>All training programs must be approved in advance by the DEMHS Training Unit. For attendances at conferences, please confirm allowability with your program manager in advance.</t>
  </si>
  <si>
    <r>
      <t xml:space="preserve">The </t>
    </r>
    <r>
      <rPr>
        <b/>
        <sz val="12"/>
        <color indexed="8"/>
        <rFont val="Calibri"/>
        <family val="2"/>
      </rPr>
      <t>first Project Tab</t>
    </r>
    <r>
      <rPr>
        <sz val="12"/>
        <color indexed="8"/>
        <rFont val="Calibri"/>
        <family val="2"/>
      </rPr>
      <t xml:space="preserve"> is for the required Soft Targets/Crowded Places Project(s)</t>
    </r>
  </si>
  <si>
    <r>
      <t>In each project tab,</t>
    </r>
    <r>
      <rPr>
        <b/>
        <sz val="12"/>
        <color indexed="8"/>
        <rFont val="Calibri"/>
        <family val="2"/>
      </rPr>
      <t xml:space="preserve"> enter data only into cells that are shaded gray</t>
    </r>
    <r>
      <rPr>
        <sz val="12"/>
        <color indexed="8"/>
        <rFont val="Calibri"/>
        <family val="2"/>
      </rPr>
      <t>, other cells are locked.</t>
    </r>
  </si>
  <si>
    <t>Grant Program: Regional Collaboration - REPT Subgrant Application</t>
  </si>
  <si>
    <t>6. Agency Financial Officer</t>
  </si>
  <si>
    <t xml:space="preserve"> 8. Audit Information: </t>
  </si>
  <si>
    <t xml:space="preserve">10. Authorized Official  - Application Approval </t>
  </si>
  <si>
    <t>9. Acknowledgement of Federal Single Audit Self Reporting Requirements</t>
  </si>
  <si>
    <r>
      <t xml:space="preserve">The development and maintenance of emergency management and regional support plans are allowable under HSGP.  Please note: </t>
    </r>
    <r>
      <rPr>
        <b/>
        <sz val="12"/>
        <rFont val="Calibri"/>
        <family val="2"/>
      </rPr>
      <t>personnel costs are not allowable.</t>
    </r>
    <r>
      <rPr>
        <sz val="12"/>
        <rFont val="Calibri"/>
        <family val="2"/>
      </rPr>
      <t xml:space="preserve"> Contracts for consultants (if used) should be deliverable based.  Contracts should be submitted to your program manager for review for pre-approval.</t>
    </r>
  </si>
  <si>
    <t>All sub-grantees must submit to CT DEMHS a copy of the audit report section pertaining to use of federal grant funds regardless of any findings or deficiencies, within 45 days of the receipt of that report.</t>
  </si>
  <si>
    <t xml:space="preserve"> Sub-grantees that are required to undergo a Federal Single Audit as mandated by OMB Circular A-133 must alert CT DEMHS, in writing, to any specific findings and/or deficiencies with regards to the use of federal grant funds within 45 days of receipt of their audit report.  This notification must identify the finding(s) / deficiencies and a corrective action plan for each. </t>
  </si>
  <si>
    <t xml:space="preserve">Please enter initials below to indicate that you have read the statement above and agree to this requirement: </t>
  </si>
  <si>
    <t>I, the undersigned, am the authorized official and can sign a subgrant award on behalf of the above named Applicant.</t>
  </si>
  <si>
    <t>made herein are true and agree to any general or</t>
  </si>
  <si>
    <t>special grant conditions attached to this grant application.</t>
  </si>
  <si>
    <t xml:space="preserve">I attest that, to the best of my knowledge, the statements </t>
  </si>
  <si>
    <r>
      <t xml:space="preserve">form. </t>
    </r>
    <r>
      <rPr>
        <b/>
        <sz val="11"/>
        <color indexed="8"/>
        <rFont val="Calibri"/>
        <family val="2"/>
      </rPr>
      <t xml:space="preserve">If typed, I further certify that it is intended to have </t>
    </r>
  </si>
  <si>
    <t>Data Sheet continued</t>
  </si>
  <si>
    <t>Fiduciary Agent for FY 2021 funding</t>
  </si>
  <si>
    <t xml:space="preserve">If typed, I certify that it is intended to have the same force as a manual signature  </t>
  </si>
  <si>
    <t>If typed, I certify that it is intended to have the same force as a manual signature</t>
  </si>
  <si>
    <t>Region-Specific Project:  Protection of Soft Targets/Crowded Places</t>
  </si>
  <si>
    <t xml:space="preserve"> be deducted from the REPT's allocation. Remaining funds will be available for REPT Projects</t>
  </si>
  <si>
    <r>
      <rPr>
        <b/>
        <sz val="12"/>
        <color indexed="8"/>
        <rFont val="Calibri"/>
        <family val="2"/>
      </rPr>
      <t>Please fill out the Agent/Fiduciary budget first</t>
    </r>
    <r>
      <rPr>
        <sz val="12"/>
        <color indexed="8"/>
        <rFont val="Calibri"/>
        <family val="2"/>
      </rPr>
      <t>. The Agent/Fiduciary budget will automatically</t>
    </r>
  </si>
  <si>
    <r>
      <t xml:space="preserve">The </t>
    </r>
    <r>
      <rPr>
        <b/>
        <sz val="12"/>
        <color indexed="8"/>
        <rFont val="Calibri"/>
        <family val="2"/>
      </rPr>
      <t>second Project Tab</t>
    </r>
    <r>
      <rPr>
        <sz val="12"/>
        <color indexed="8"/>
        <rFont val="Calibri"/>
        <family val="2"/>
      </rPr>
      <t xml:space="preserve"> is for</t>
    </r>
    <r>
      <rPr>
        <b/>
        <sz val="12"/>
        <color indexed="8"/>
        <rFont val="Calibri"/>
        <family val="2"/>
      </rPr>
      <t xml:space="preserve"> Regiona</t>
    </r>
    <r>
      <rPr>
        <sz val="12"/>
        <color indexed="8"/>
        <rFont val="Calibri"/>
        <family val="2"/>
      </rPr>
      <t xml:space="preserve">l </t>
    </r>
    <r>
      <rPr>
        <b/>
        <sz val="12"/>
        <color indexed="8"/>
        <rFont val="Calibri"/>
        <family val="2"/>
      </rPr>
      <t xml:space="preserve">Bomb Squad allocations </t>
    </r>
    <r>
      <rPr>
        <sz val="12"/>
        <color indexed="8"/>
        <rFont val="Calibri"/>
        <family val="2"/>
      </rPr>
      <t>- R 1 -3 only</t>
    </r>
  </si>
  <si>
    <t>and Exercise (projects can include funds from more than one category)</t>
  </si>
  <si>
    <t xml:space="preserve">Based on the type of project, fill out the budget amounts for Planning, Equipment, Training </t>
  </si>
  <si>
    <r>
      <t xml:space="preserve">Fill out one tab for each REPT project proposed under 2021 HSGP </t>
    </r>
    <r>
      <rPr>
        <b/>
        <sz val="12"/>
        <color indexed="8"/>
        <rFont val="Calibri"/>
        <family val="2"/>
      </rPr>
      <t>providing as much detail</t>
    </r>
  </si>
  <si>
    <t>as possible.</t>
  </si>
  <si>
    <r>
      <t xml:space="preserve">For each project, </t>
    </r>
    <r>
      <rPr>
        <b/>
        <sz val="12"/>
        <color indexed="8"/>
        <rFont val="Calibri"/>
        <family val="2"/>
      </rPr>
      <t xml:space="preserve">please enter the amount of law enforcement terrorism prevention </t>
    </r>
  </si>
  <si>
    <t>eligible funds.</t>
  </si>
  <si>
    <r>
      <rPr>
        <b/>
        <sz val="12"/>
        <color indexed="8"/>
        <rFont val="Calibri"/>
        <family val="2"/>
      </rPr>
      <t>Provide one-two milestones for each project</t>
    </r>
    <r>
      <rPr>
        <sz val="12"/>
        <color indexed="8"/>
        <rFont val="Calibri"/>
        <family val="2"/>
      </rPr>
      <t xml:space="preserve"> and the date the milestone(s) will be met.</t>
    </r>
  </si>
  <si>
    <t xml:space="preserve">For approved out of state training/conferences please have attendees follow GSA </t>
  </si>
  <si>
    <t xml:space="preserve">per diem rates for meals and lodging.   (http://www.gsa.gov)    </t>
  </si>
  <si>
    <r>
      <rPr>
        <i/>
        <u val="single"/>
        <sz val="11"/>
        <rFont val="Calibri"/>
        <family val="2"/>
      </rPr>
      <t>Please note:</t>
    </r>
    <r>
      <rPr>
        <i/>
        <sz val="11"/>
        <rFont val="Calibri"/>
        <family val="2"/>
      </rPr>
      <t xml:space="preserve">  Original signatures are not required. </t>
    </r>
  </si>
  <si>
    <r>
      <t xml:space="preserve">email to </t>
    </r>
    <r>
      <rPr>
        <u val="single"/>
        <sz val="12"/>
        <rFont val="Calibri"/>
        <family val="2"/>
      </rPr>
      <t>DEMHS.HSGP@ct.gov     on or before</t>
    </r>
    <r>
      <rPr>
        <b/>
        <u val="single"/>
        <sz val="12"/>
        <rFont val="Calibri"/>
        <family val="2"/>
      </rPr>
      <t xml:space="preserve"> September 9, 2021</t>
    </r>
  </si>
  <si>
    <t xml:space="preserve">2021 REPT Program Summary </t>
  </si>
  <si>
    <r>
      <t>Protection of Soft Targets/Crowded Places</t>
    </r>
    <r>
      <rPr>
        <sz val="12"/>
        <rFont val="Calibri"/>
        <family val="2"/>
      </rPr>
      <t xml:space="preserve"> </t>
    </r>
  </si>
  <si>
    <t xml:space="preserve">Project(s) Description: </t>
  </si>
  <si>
    <t>Regional Bomb Squad (R 1-3)</t>
  </si>
  <si>
    <t>Typed Name &amp; Title</t>
  </si>
  <si>
    <t>Maintain membership of the Taskforce/ESF. Members of taskforce/ESF should attend Cyber Security Training conducted/sponsored by DEMHS during the FFY 2021 performance period. This deliverable includes assistance with the implementation of the on-line cyber training for muncipalities/tribal nations.</t>
  </si>
  <si>
    <t xml:space="preserve">Project 9:  Budget, Narrative and Milestones </t>
  </si>
  <si>
    <t xml:space="preserve">Project 10:  Budget, Narrative and Milestones </t>
  </si>
  <si>
    <t>Project 9 Name</t>
  </si>
  <si>
    <r>
      <rPr>
        <b/>
        <sz val="11"/>
        <rFont val="Calibri"/>
        <family val="2"/>
      </rPr>
      <t xml:space="preserve">Regional &amp; Local Long Term Recovery </t>
    </r>
  </si>
  <si>
    <r>
      <t xml:space="preserve">Please note:  </t>
    </r>
    <r>
      <rPr>
        <sz val="12"/>
        <rFont val="Calibri"/>
        <family val="2"/>
        <scheme val="minor"/>
      </rPr>
      <t xml:space="preserve">The Region-specific </t>
    </r>
    <r>
      <rPr>
        <b/>
        <sz val="12"/>
        <rFont val="Calibri"/>
        <family val="2"/>
        <scheme val="minor"/>
      </rPr>
      <t>Soft Targets/Crowded Places project (minimum of $46,025), meets the REPT's Law Enforcement Terrorism Prevention Eligible Activity set-aside.</t>
    </r>
    <r>
      <rPr>
        <sz val="12"/>
        <rFont val="Calibri"/>
        <family val="2"/>
        <scheme val="minor"/>
      </rPr>
      <t xml:space="preserve"> The custodial owner should be a LE entitity or the custodial  owner form (MOA) for a non-LE entity should indicate that the equipment will be used in coordination with LE for the Protection of Soft Targets/ Crowded Places. </t>
    </r>
  </si>
  <si>
    <t xml:space="preserve">The Fiduciary agent may enter into a Memorandum of Understanding (MOA) with other RPOs to complete planning activities (contact your Program Manager for a sample MOA). </t>
  </si>
  <si>
    <r>
      <t xml:space="preserve">Save the Excel Workbook as "REPT Region </t>
    </r>
    <r>
      <rPr>
        <b/>
        <sz val="12"/>
        <rFont val="Calibri"/>
        <family val="2"/>
        <scheme val="minor"/>
      </rPr>
      <t xml:space="preserve"> #</t>
    </r>
    <r>
      <rPr>
        <sz val="12"/>
        <rFont val="Calibri"/>
        <family val="2"/>
        <scheme val="minor"/>
      </rPr>
      <t xml:space="preserve"> FY 2021 HSGP"    - enter the Region #</t>
    </r>
  </si>
  <si>
    <t>Mark N. Paquette</t>
  </si>
  <si>
    <t>Fiduciary</t>
  </si>
  <si>
    <t>5 Connecticut Ave</t>
  </si>
  <si>
    <t>Norwich CT 06360</t>
  </si>
  <si>
    <t>860-933-5623</t>
  </si>
  <si>
    <t>paquettesccog@gmail.com</t>
  </si>
  <si>
    <t>Executive Director</t>
  </si>
  <si>
    <t>860-889-2324</t>
  </si>
  <si>
    <t>jbutler@seccog.org</t>
  </si>
  <si>
    <t>60-212-6914</t>
  </si>
  <si>
    <t>7/1/19 to 6/30/20</t>
  </si>
  <si>
    <t>7/1/20 to 6/30/21</t>
  </si>
  <si>
    <t>Southeastern CT Council of Governments (SCCOG)</t>
  </si>
  <si>
    <t>James S. Butler</t>
  </si>
  <si>
    <t>James S. Butler, Executive Director, SCCOG</t>
  </si>
  <si>
    <t>JSB</t>
  </si>
  <si>
    <t>X</t>
  </si>
  <si>
    <t>Thomas W. Sparkman, REPT Chairman, Region 4</t>
  </si>
  <si>
    <t>Region 4</t>
  </si>
  <si>
    <t>Proposed Projects</t>
  </si>
  <si>
    <t>Projects</t>
  </si>
  <si>
    <t>RESF</t>
  </si>
  <si>
    <t xml:space="preserve">Project </t>
  </si>
  <si>
    <t>Law Eligible</t>
  </si>
  <si>
    <t>Totals</t>
  </si>
  <si>
    <t>Totals:</t>
  </si>
  <si>
    <t>Agent (COG's) Budget:</t>
  </si>
  <si>
    <t>Proposed Grant Budgets:</t>
  </si>
  <si>
    <t>Balance to Spend:</t>
  </si>
  <si>
    <t>FY 2021</t>
  </si>
  <si>
    <t xml:space="preserve">GOAL ONE:  Strengthen the capabilities of emergency responders in identifying and responding to all-hazards incidents.  
GOAL TWO:  Strengthen local, regional, and state incident response and contingency plans for all-hazards events including cyber security and school security and safety. 
GOAL FOUR: Maintain and support Connecticut's regional approach to emergency management and homeland security through the Regional Emergency Planning Teams (REPTs) and other regional initiatives. </t>
  </si>
  <si>
    <t>Search &amp; Rescue Training Classes</t>
  </si>
  <si>
    <t xml:space="preserve"> </t>
  </si>
  <si>
    <r>
      <t xml:space="preserve">A </t>
    </r>
    <r>
      <rPr>
        <b/>
        <u val="single"/>
        <sz val="11"/>
        <rFont val="Calibri (Body)"/>
        <family val="2"/>
      </rPr>
      <t xml:space="preserve">Confined SpaceTraining: </t>
    </r>
    <r>
      <rPr>
        <sz val="11"/>
        <rFont val="Calibri"/>
        <family val="2"/>
        <scheme val="minor"/>
      </rPr>
      <t xml:space="preserve"> emergency can occur when workers enter an atmosphere that will prevent an easy exit in cases of their being an issue.  The atmosphere can become dangerous should gases within the environment change to a level that renders the worker not able to think clearly and then lose consciousness. 
With recent developments in terrorist actions and especially home-grown terrorist actions taking place, the chance of having a structural integrity issue take place is an extreme possibility.  The need for this course in such situations is extremely important. </t>
    </r>
    <r>
      <rPr>
        <b/>
        <u val="single"/>
        <sz val="11"/>
        <rFont val="Calibri (Body)"/>
        <family val="2"/>
      </rPr>
      <t xml:space="preserve"> $4,500. Completion Date:</t>
    </r>
    <r>
      <rPr>
        <u val="single"/>
        <sz val="11"/>
        <rFont val="Calibri (Body)"/>
        <family val="2"/>
      </rPr>
      <t xml:space="preserve"> </t>
    </r>
    <r>
      <rPr>
        <b/>
        <u val="single"/>
        <sz val="11"/>
        <rFont val="Calibri"/>
        <family val="2"/>
        <scheme val="minor"/>
      </rPr>
      <t>12/1/21</t>
    </r>
    <r>
      <rPr>
        <sz val="11"/>
        <rFont val="Calibri"/>
        <family val="2"/>
        <scheme val="minor"/>
      </rPr>
      <t xml:space="preserve">                                                                                                                                                                                                                                                                                                                                                                                </t>
    </r>
    <r>
      <rPr>
        <b/>
        <u val="single"/>
        <sz val="11"/>
        <rFont val="Calibri (Body)"/>
        <family val="2"/>
      </rPr>
      <t xml:space="preserve">Heavy Lifting and Stabilization Training :   </t>
    </r>
    <r>
      <rPr>
        <sz val="11"/>
        <rFont val="Calibri (Body)"/>
        <family val="2"/>
      </rPr>
      <t xml:space="preserve"> Stabilizing, lifting &amp; capturing are the 3 vital components associated with a successful rescue operation when dealing with a confirmed pin. Remove any one of these, and the results could be disastrous for the victim &amp; rescuers. This class is designed to provide students with a better understanding of the lifting &amp; stabilization equipment typically used in the fire service.   This skill is essential to assist in the rescue operation of those effected in a terrorist attack on a structure or a natural disaster.
    The objective of this class is to build a solid operational foundation based on thee 3 aspects of lifting (stabilization, lifting, &amp; capturing) and tying them together to insure a positive outcome. The focus will be Hands on Learning as the students rotate through real life scenarios involving motor vehicles, construction equipment, big rigs and structures.  Students will get plenty of tool time using high pressure airbags, hydraulic jacks, hydraulic rescue tools, Res-q-Jacks, Struts, Grip hoists, chain &amp; binders etc. </t>
    </r>
    <r>
      <rPr>
        <b/>
        <u val="single"/>
        <sz val="11"/>
        <rFont val="Calibri (Body)"/>
        <family val="2"/>
      </rPr>
      <t xml:space="preserve"> $4,800.00 Completion Date:    4/31/22 .</t>
    </r>
    <r>
      <rPr>
        <sz val="11"/>
        <rFont val="Calibri"/>
        <family val="2"/>
        <scheme val="minor"/>
      </rPr>
      <t xml:space="preserve">    </t>
    </r>
    <r>
      <rPr>
        <b/>
        <u val="single"/>
        <sz val="11"/>
        <rFont val="Calibri (Body)"/>
        <family val="2"/>
      </rPr>
      <t xml:space="preserve">                                                                                                                                                                                                                                                                                                   Breaching Training: </t>
    </r>
    <r>
      <rPr>
        <sz val="11"/>
        <rFont val="Calibri"/>
        <family val="2"/>
        <scheme val="minor"/>
      </rPr>
      <t xml:space="preserve"> paramount to the rescue of victims in collapsed structures.  Breaching involves breaking through concrete to reach victims in all types of structures following incidents such as terrorist attacks.  This course involves techniques to breach, cut and break concrete that is re-enforced with steel. Tools include hammer drills, rotary and concrete chain saws, metal cutting torches and metal cutting saws. Course will follow the FEMA and Army Corps of Engineers model. </t>
    </r>
    <r>
      <rPr>
        <b/>
        <u val="single"/>
        <sz val="11"/>
        <rFont val="Calibri (Body)"/>
        <family val="2"/>
      </rPr>
      <t xml:space="preserve">  $10,000.00 Completion Date:    11/30/22 .</t>
    </r>
    <r>
      <rPr>
        <sz val="11"/>
        <rFont val="Calibri"/>
        <family val="2"/>
        <scheme val="minor"/>
      </rPr>
      <t xml:space="preserve">                                                                                                                                                                                                                                                                                                                                                        </t>
    </r>
    <r>
      <rPr>
        <b/>
        <u val="single"/>
        <sz val="11"/>
        <rFont val="Calibri (Body)"/>
        <family val="2"/>
      </rPr>
      <t>Rope Rescue Training:</t>
    </r>
    <r>
      <rPr>
        <sz val="11"/>
        <rFont val="Calibri"/>
        <family val="2"/>
        <scheme val="minor"/>
      </rPr>
      <t xml:space="preserve"> This course involves critical thinking for rope rescue incidents. Various scenarios will be constructed in order to challenge the team in a high angle environment.  Such training is necessary to complete the team mission in times of reaching victims in times of natrual disasters and man-made incidents such as terrorist attacks.    </t>
    </r>
    <r>
      <rPr>
        <b/>
        <sz val="11"/>
        <rFont val="Calibri"/>
        <family val="2"/>
        <scheme val="minor"/>
      </rPr>
      <t xml:space="preserve">$4,000.00 Completion Date:    6/30/23 .                                                  </t>
    </r>
  </si>
  <si>
    <t>Portable Command Posts &amp; Salamander System</t>
  </si>
  <si>
    <r>
      <t xml:space="preserve">RESF 4 had survey's that we put out and Accountability was another BIG issue we all have. 
Many years ago the region purchase some salamander program with printers and supply's. We are putting in for newer printer and supply's and a program for
all fire departments in the region will be using, Training come with this program. Also the other quote is for 15 Portable Command Post kits. I also have ESF-5 putting
in for the same amount of Portable Command Post kits.                 </t>
    </r>
    <r>
      <rPr>
        <b/>
        <u val="single"/>
        <sz val="11"/>
        <rFont val="Calibri (Body)"/>
        <family val="2"/>
      </rPr>
      <t>15  Portable Command Posts: $55,950.00     Salamander System: $34,585.50</t>
    </r>
  </si>
  <si>
    <t>The active shooter training program in Southeastern Connecticut has recently begun its 16th year in existence and continues to evolve as new training techniques, equipment, and response considerations become available. It is the longest running and most successful of any state active shooter program. Instructors have been asked to teach at throughout the state including UCONN, Eastern State University, Electric Boat, Northwest Hills Council of Governments, Lawrence Memorial and Backus Hospital, as well as training government entities such as TSA, and US Goast Gaurd.  The new three year cycle began in September 2017 and consist of 9 monthly training sessions which will run until May 2020. Over this three year period, approximately 700 police officers receive a 9 hour block of instruction or refresher. Class sizes typically range from 20 to 30 students, and consist of local and state police as well EMS and Fire Services. The program utilizes certified police and EMS instructors. The program focuses on first responder response and integrated rescue task forces. Approximately 20 instructors are active with the program with an average of 8 being present for each of the training sessions.  Certified Law enforcement Instructor in conjuction with Fire Fighters and EMS personel will also teach Rescue Task force concept to aarea Fire Department upon request.</t>
  </si>
  <si>
    <t>Provide scheduled monthly recertification training for all Region IV area Law Enforcement, Fire, and EMS personnel</t>
  </si>
  <si>
    <t xml:space="preserve">Provide satellite training Upon request. As an example there is ongoing training with the Criminal Mass Casualty Group consisting of Fire and EMS. </t>
  </si>
  <si>
    <t xml:space="preserve">                   provide an estimate of backfill/overtime costs if included</t>
  </si>
  <si>
    <t>Please identify law enforcement and bomb squad allocation items.</t>
  </si>
  <si>
    <t>EQUIPMENT</t>
  </si>
  <si>
    <t>Equipment Detail: Please provide a name/description and Authorized Equipment List Number for proposed equipment purchases/maintenance</t>
  </si>
  <si>
    <t>Item Name</t>
  </si>
  <si>
    <t>Item Descripton</t>
  </si>
  <si>
    <t>AEL #</t>
  </si>
  <si>
    <t>Estimated Cost</t>
  </si>
  <si>
    <t>21GN-00-Main</t>
  </si>
  <si>
    <t>TRAINING</t>
  </si>
  <si>
    <t>Training Details: Please provide details for training sessions to be held within the Region as well as out of state conferences and training sessions</t>
  </si>
  <si>
    <t>Proposals for Sessions - conducted by REPT</t>
  </si>
  <si>
    <t>Description of training, workshops etc.</t>
  </si>
  <si>
    <t>Proposal for attendance at out of state conferences/trainings</t>
  </si>
  <si>
    <t>Three (3) Instructors to attend the ALERRT Active Shooter/Task Force Response National Conference in November 2017</t>
  </si>
  <si>
    <t xml:space="preserve">For the last three years instructors have traveled to the National Conference on Active Violence and Rescue Task Forces, which is hosted by Texas State University. The conferences is a four day event which provides; training, past event debriefs, survivor experiences, best practices, equipment reviews, along with the latest law enforcement and FBI intelligence and terrorist threat matrix. Instructors attending this event are required to prepare a paper upon their return which can be disseminated to the area partners. Salaries for instructors attending the conference are the responsibility of the departments that send them. Travel: 3 x $500 = $1500, Conference Fee; 3 x $200 = $600, Room: $135 night x 3 attendees x 5 nights = $2025, Food: 3 attendees x 5 days ($64/48 GSA rate) = $864, Car rental for 5 days = $310   </t>
  </si>
  <si>
    <t>Backfill and Overtime (per Policy #1)</t>
  </si>
  <si>
    <t>Description of training (if known)</t>
  </si>
  <si>
    <t>Monthly Active Shooter Recert Training</t>
  </si>
  <si>
    <t>Nine (9) monthly recert Active Shooter training sessions. Each training session utilizes approximately 8 instructors and is 9 hours in length. All instructors have State of Connecticut certification. Backfill/OT is required for the instructor participation so as to allow for the parent agencies to replace their personnel who may otherwise be on shift or receiving overtime.  9 trainings x 6 Instructors = 54 x 8 hours per training session =  432 hours x $52/hr = $22,464</t>
  </si>
  <si>
    <t>3 Regional CMCI training sessions with Fire Departments</t>
  </si>
  <si>
    <t xml:space="preserve">8 Intructors are available to conduct CMCI training for regional Fire and EMS departments. Training consists of approxiately 8 hours, including classroom and practical. The Instructors will receive reimbursement at a flat $52/hr rate. 3 Exercises x 8 hours = 24 x 8 instructors =  192 x $52/hr = $9,984  </t>
  </si>
  <si>
    <t>DRILL</t>
  </si>
  <si>
    <t>Drill Detail: To provide a meembers of the region to conduct an onsite Active threat drill</t>
  </si>
  <si>
    <t xml:space="preserve">Active Threat Drill    </t>
  </si>
  <si>
    <t>The active shooter program includes a force on force</t>
  </si>
  <si>
    <t>CERRIT Hazardous Materials Team Operations and Sustainment</t>
  </si>
  <si>
    <t>Maintain readiness of the DEMHS Region 4 Hazardous Materials Team through training, equipment maintenance and upgrades, and participation in Regional/Statewide exercises. Maintenance of equipment previously purchased utilizing HSGP funding will include meter calibration, service contracts, replacement chips tubes and calibration gases and sensor replacement. New equipment purchases may include suit replacement, meter purchases, replacement of in suit communication, and other items to be determined. training and exercvises will include quarterly in service training of various topics, seminar and conference attendance and support of exercises by other agencies.</t>
  </si>
  <si>
    <t>Meters (Updated from discontinued models to newer)</t>
  </si>
  <si>
    <t xml:space="preserve">Sensors &amp; Calibration Gas </t>
  </si>
  <si>
    <t xml:space="preserve">Drager Tubes and Chips </t>
  </si>
  <si>
    <t>Cradles to the department that have the AutoRAE 2 systems</t>
  </si>
  <si>
    <t>Quarterly in Service training</t>
  </si>
  <si>
    <t>Equipment maintenance and service contracts.</t>
  </si>
  <si>
    <t>as delivered</t>
  </si>
  <si>
    <t>Hazmat Sustainment</t>
  </si>
  <si>
    <t>maintenance / replacement of items already purchased</t>
  </si>
  <si>
    <t>Replenish FY 20 Budget</t>
  </si>
  <si>
    <t>Project 3</t>
  </si>
  <si>
    <t>balance to spend</t>
  </si>
  <si>
    <t>2021 Grant Amount:</t>
  </si>
  <si>
    <t xml:space="preserve">Project Detail by Category: </t>
  </si>
  <si>
    <t>Add two additional model MB8249 electronic message boards to Region 4. This model is easy to use and has a small profile that fits into both crowed urban settings and on rural roads that have little to no shoulder</t>
  </si>
  <si>
    <t>Purchase and delivery of electronic message board to Town of Groton and one other municipality</t>
  </si>
  <si>
    <t>Model MB8249 Electronic Message Board; Solar powered, 3 line changeable, on portable trailer; Will be hosted by the Town of Groton and one other municipality TBD; AEL # 08D2-01-TDCS</t>
  </si>
  <si>
    <t>Maintenance Fund for RESF3 Equipment</t>
  </si>
  <si>
    <t>Ensure funding for the maintenance and repair of RESF3 equipment or replacement of damaged or lost scene security equipment previously purchased with grant funding</t>
  </si>
  <si>
    <t>Maintenance Fund for RESF3 Equipment; Maintenance or repair of RESF3 equipment including electronic message boards, towable light towers, automatic sandbaggers and scene security trailers; AEL # 21GN-00-MAIN</t>
  </si>
  <si>
    <t>Electronic Message Boards (2)</t>
  </si>
  <si>
    <t xml:space="preserve">Project 15:  Budget, Narrative and Milestones </t>
  </si>
  <si>
    <t>Project 15 Name</t>
  </si>
  <si>
    <t>maintenance / replacement of items already purchased with homeland security funds</t>
  </si>
  <si>
    <t>Purchase of light towers (4)</t>
  </si>
  <si>
    <t>Trailer to store/transport 2020 barricades</t>
  </si>
  <si>
    <t>Purchase of 4 Portable Light Towers for protection at special events, etc. Towable Magnum light tower with Mitsubishi diesel engine; The towable light towers provide wide area outdoor lighting with 60 to 70 hour run times between refueling; AEL # 03OE-03-LTPA and 08D2-01-LITE</t>
  </si>
  <si>
    <t>CT - IMT4 Regional Team Support</t>
  </si>
  <si>
    <t xml:space="preserve">RESF-5  EMERGENCY MANAGEMENT     CT-IMT4    CT-IMT4 is composed of multi-disciplined members who upon request assist local Incident Command and AHJs (Authority Having Jurisdiction) that have the responsibility to overseee public safety and response.  </t>
  </si>
  <si>
    <t>CT-IMT4 has responded to many requests in the region for assistance and have a proven track record of performance.  Most notably is our annual participation with the City of New London OPSAIL and SAILFEST.</t>
  </si>
  <si>
    <t>July, 2022</t>
  </si>
  <si>
    <t>on-going</t>
  </si>
  <si>
    <t>RESF-5 IMT Support</t>
  </si>
  <si>
    <t xml:space="preserve">Monies used to fund maintenance costs, radio upgrades, batteries, repairs, internet fees, generator PM, tires, ect. </t>
  </si>
  <si>
    <t>Continued readiness of the Command &amp; Communcations Trailer, Tow Vehicle, and support trailer.</t>
  </si>
  <si>
    <t>ongoing</t>
  </si>
  <si>
    <t>The south trailer has been neglected for some time.  The intent is to restore the unit to mission readiness and mirror the capabilities of the soutn trailer.  This unit uses 7 deep cycle batteries which all need replacement.  The generator has not been run in years and is roughly 10 years old.  It should be replaced with a larger and more modern unit to expand the trailer capabilities, decrease engine noise, and increase reliability. Radio frequencies need to be updated as well as a need for new updated portable radios.  The tires are original and need replacement.  The trailer lighting should also be upgraded to LED relieve the load on the generator.  In addition a weight distribution hitch should be installed due to the trailer weight for safety when in tow.,</t>
  </si>
  <si>
    <t>The unit is in Putnam currently being worked on and waiting for further upgrades.  Work will be done in stages until completion.  Then returned to East Lyme.</t>
  </si>
  <si>
    <t>7.1.23</t>
  </si>
  <si>
    <t xml:space="preserve">Project 11:  Budget, Narrative and Milestones </t>
  </si>
  <si>
    <t>IMT 4 South Trailer Support</t>
  </si>
  <si>
    <t>IMT 4 North Trailer Support</t>
  </si>
  <si>
    <t>RESF-5 Mobile Command Center</t>
  </si>
  <si>
    <t>Connected Solutions Group (CSG) Mobile Command Center</t>
  </si>
  <si>
    <t>The plan is to have this item be reoccuring for the next 4-5 budget years to spread the units throughout Region 4.  Windham has shown interest in hosting this asset.  See Attached info.</t>
  </si>
  <si>
    <t>A second unit to be placed in Windham.</t>
  </si>
  <si>
    <t>1.1.22</t>
  </si>
  <si>
    <t xml:space="preserve">Project 12:  Budget, Narrative and Milestones </t>
  </si>
  <si>
    <t>replace the IMT support trailer.  With the tent and associated equipment it’s packed to the gills.  We have a need for  a 7’x20’ replacement.</t>
  </si>
  <si>
    <t>Purchase of Trailer</t>
  </si>
  <si>
    <t xml:space="preserve">Project 13:  Budget, Narrative and Milestones </t>
  </si>
  <si>
    <t>Region 4 Active Violence Training</t>
  </si>
  <si>
    <t>Protection of Soft Targets/Crowded Places (grant required to spend min of $46,025)</t>
  </si>
  <si>
    <t>Project 4</t>
  </si>
  <si>
    <t>Project 2</t>
  </si>
  <si>
    <t>Project 1</t>
  </si>
  <si>
    <t>Salamander System RESF4</t>
  </si>
  <si>
    <t xml:space="preserve">Electronic Message Boards </t>
  </si>
  <si>
    <t>$22,600 moved to FY20</t>
  </si>
  <si>
    <t>$14,076 moved to FY20</t>
  </si>
  <si>
    <t>Mobile Command Center</t>
  </si>
  <si>
    <t>Sustainment for Marine Group</t>
  </si>
  <si>
    <t xml:space="preserve">200' Throw Bag    BRP200 Throw Bag         $600.00 
Rescue Backboard  / Floating Rescue Removal Devices     $5,000.00 
Stearns Type III SAR Vest    4185 Type III Stearns SAR Vest Personal Flotation Device $1,500.00 
Stearns Ice Rescue Suits                                               $3810.56 
Mustang Survival   Auto Inflatable Life Jacket with             $4000.00 
West Marine Waterproof 1300-Lumen Rechargeable LED Spotlights         $1000.00  
ICOM M25 Handheld VHF Radio                                             $720.00  </t>
  </si>
  <si>
    <t>purchase of equipment</t>
  </si>
  <si>
    <t xml:space="preserve">Project 14:  Budget, Narrative and Milestones </t>
  </si>
  <si>
    <t>Project 14 Name</t>
  </si>
  <si>
    <t>Continued enhancement of ARES response trailer for Region 4 (Amateur Radio Emergency Support) and purchase of additional Kantronics TNCs to provide our Red Cross Shelter Radios with the capability to send "radio email” from the shelters to Red Cross HQ.</t>
  </si>
  <si>
    <t xml:space="preserve">purchse of Kantronics TNC's </t>
  </si>
  <si>
    <t>ARES Trailer Support and Radio Email Project</t>
  </si>
  <si>
    <t xml:space="preserve">Project 16:  Budget, Narrative and Milestones </t>
  </si>
  <si>
    <t>Project 16 Name</t>
  </si>
  <si>
    <t>ESF-8 LLHD</t>
  </si>
  <si>
    <t xml:space="preserve">Outfit REPT purchased mass dispensing trailer with awning, shelving and small portable generator. </t>
  </si>
  <si>
    <t>Installation of said equipment</t>
  </si>
  <si>
    <t>See above; AEL Number to be determined</t>
  </si>
  <si>
    <t xml:space="preserve">Project 17:  Budget, Narrative and Milestones </t>
  </si>
  <si>
    <t>Shelving/Awning/ Generator for Health Trailer</t>
  </si>
  <si>
    <t>$14,586 moved to FY20</t>
  </si>
  <si>
    <t>$20,000 moved to FY20</t>
  </si>
  <si>
    <t>Project 5</t>
  </si>
  <si>
    <t>IMT Support Equipment Trailer</t>
  </si>
  <si>
    <t>IMT Support Equipment Trailer Replacement</t>
  </si>
  <si>
    <t>Thomas W. Sparkman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</si>
</sst>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F800]dddd\,\ mmmm\ dd\,\ yyyy"/>
    <numFmt numFmtId="166" formatCode="m/d/yy;@"/>
  </numFmts>
  <fonts count="104">
    <font>
      <sz val="10"/>
      <name val="Arial"/>
      <family val="2"/>
    </font>
    <font>
      <sz val="8"/>
      <name val="Arial"/>
      <family val="2"/>
    </font>
    <font>
      <sz val="12"/>
      <name val="Calibri"/>
      <family val="2"/>
    </font>
    <font>
      <b/>
      <sz val="12"/>
      <name val="Calibri"/>
      <family val="2"/>
    </font>
    <font>
      <sz val="10"/>
      <name val="Calibri"/>
      <family val="2"/>
    </font>
    <font>
      <b/>
      <u val="single"/>
      <sz val="14"/>
      <name val="Calibri"/>
      <family val="2"/>
    </font>
    <font>
      <b/>
      <sz val="16"/>
      <name val="Calibri"/>
      <family val="2"/>
    </font>
    <font>
      <b/>
      <u val="single"/>
      <sz val="12"/>
      <name val="Calibri"/>
      <family val="2"/>
    </font>
    <font>
      <sz val="14"/>
      <name val="Calibri"/>
      <family val="2"/>
    </font>
    <font>
      <sz val="16"/>
      <name val="Calibri"/>
      <family val="2"/>
    </font>
    <font>
      <b/>
      <sz val="18"/>
      <name val="Calibri"/>
      <family val="2"/>
    </font>
    <font>
      <b/>
      <sz val="14"/>
      <name val="Calibri"/>
      <family val="2"/>
    </font>
    <font>
      <sz val="20"/>
      <name val="Arial"/>
      <family val="2"/>
    </font>
    <font>
      <sz val="12"/>
      <name val="Arial"/>
      <family val="2"/>
    </font>
    <font>
      <sz val="14"/>
      <name val="Arial"/>
      <family val="2"/>
    </font>
    <font>
      <sz val="11"/>
      <name val="Calibri"/>
      <family val="2"/>
    </font>
    <font>
      <sz val="12"/>
      <name val="Cambria"/>
      <family val="1"/>
    </font>
    <font>
      <b/>
      <sz val="12"/>
      <name val="Cambria"/>
      <family val="1"/>
    </font>
    <font>
      <b/>
      <sz val="11"/>
      <name val="Calibri"/>
      <family val="2"/>
    </font>
    <font>
      <b/>
      <sz val="20"/>
      <name val="Calibri"/>
      <family val="2"/>
    </font>
    <font>
      <sz val="12"/>
      <name val="Times New Roman"/>
      <family val="1"/>
    </font>
    <font>
      <sz val="18"/>
      <name val="Calibri"/>
      <family val="2"/>
    </font>
    <font>
      <u val="single"/>
      <sz val="12"/>
      <name val="Calibri"/>
      <family val="2"/>
    </font>
    <font>
      <b/>
      <sz val="10"/>
      <name val="Calibri"/>
      <family val="2"/>
    </font>
    <font>
      <b/>
      <sz val="11"/>
      <color indexed="8"/>
      <name val="Calibri"/>
      <family val="2"/>
    </font>
    <font>
      <b/>
      <sz val="12"/>
      <name val="Arial"/>
      <family val="2"/>
    </font>
    <font>
      <b/>
      <sz val="12"/>
      <color indexed="8"/>
      <name val="Calibri"/>
      <family val="2"/>
    </font>
    <font>
      <sz val="11"/>
      <name val="Arial"/>
      <family val="2"/>
    </font>
    <font>
      <sz val="12"/>
      <color indexed="8"/>
      <name val="Calibri"/>
      <family val="2"/>
    </font>
    <font>
      <sz val="9"/>
      <name val="Cambria"/>
      <family val="1"/>
    </font>
    <font>
      <i/>
      <sz val="11"/>
      <name val="Calibri"/>
      <family val="2"/>
    </font>
    <font>
      <i/>
      <u val="single"/>
      <sz val="11"/>
      <name val="Calibri"/>
      <family val="2"/>
    </font>
    <font>
      <sz val="11"/>
      <color theme="1"/>
      <name val="Calibri"/>
      <family val="2"/>
      <scheme val="minor"/>
    </font>
    <font>
      <u val="single"/>
      <sz val="10"/>
      <color theme="10"/>
      <name val="Arial"/>
      <family val="2"/>
    </font>
    <font>
      <u val="single"/>
      <sz val="11"/>
      <color theme="10"/>
      <name val="Calibri"/>
      <family val="2"/>
      <scheme val="minor"/>
    </font>
    <font>
      <b/>
      <sz val="11"/>
      <color theme="1"/>
      <name val="Calibri"/>
      <family val="2"/>
      <scheme val="minor"/>
    </font>
    <font>
      <sz val="10"/>
      <name val="Cambria"/>
      <family val="1"/>
      <scheme val="major"/>
    </font>
    <font>
      <b/>
      <sz val="9"/>
      <name val="Cambria"/>
      <family val="1"/>
      <scheme val="major"/>
    </font>
    <font>
      <sz val="10"/>
      <name val="Calibri"/>
      <family val="2"/>
      <scheme val="minor"/>
    </font>
    <font>
      <b/>
      <sz val="10"/>
      <name val="Calibri"/>
      <family val="2"/>
      <scheme val="minor"/>
    </font>
    <font>
      <sz val="14"/>
      <name val="Calibri"/>
      <family val="2"/>
      <scheme val="minor"/>
    </font>
    <font>
      <i/>
      <sz val="12"/>
      <name val="Calibri"/>
      <family val="2"/>
      <scheme val="minor"/>
    </font>
    <font>
      <b/>
      <sz val="20"/>
      <name val="Calibri"/>
      <family val="2"/>
      <scheme val="minor"/>
    </font>
    <font>
      <b/>
      <i/>
      <sz val="20"/>
      <color indexed="10"/>
      <name val="Calibri"/>
      <family val="2"/>
      <scheme val="minor"/>
    </font>
    <font>
      <sz val="11"/>
      <name val="Calibri"/>
      <family val="2"/>
      <scheme val="minor"/>
    </font>
    <font>
      <b/>
      <i/>
      <sz val="11"/>
      <color theme="3" tint="-0.24997000396251678"/>
      <name val="Calibri"/>
      <family val="2"/>
      <scheme val="minor"/>
    </font>
    <font>
      <b/>
      <i/>
      <sz val="14"/>
      <color indexed="36"/>
      <name val="Calibri"/>
      <family val="2"/>
      <scheme val="minor"/>
    </font>
    <font>
      <b/>
      <sz val="11"/>
      <name val="Calibri"/>
      <family val="2"/>
      <scheme val="minor"/>
    </font>
    <font>
      <b/>
      <sz val="16"/>
      <name val="Calibri"/>
      <family val="2"/>
      <scheme val="minor"/>
    </font>
    <font>
      <sz val="12"/>
      <name val="Calibri"/>
      <family val="2"/>
      <scheme val="minor"/>
    </font>
    <font>
      <b/>
      <sz val="14"/>
      <name val="Calibri"/>
      <family val="2"/>
      <scheme val="minor"/>
    </font>
    <font>
      <sz val="14"/>
      <color theme="0" tint="-0.4999699890613556"/>
      <name val="Calibri"/>
      <family val="2"/>
      <scheme val="minor"/>
    </font>
    <font>
      <sz val="10"/>
      <color theme="0" tint="-0.4999699890613556"/>
      <name val="Arial"/>
      <family val="2"/>
    </font>
    <font>
      <b/>
      <sz val="14"/>
      <color theme="0" tint="-0.4999699890613556"/>
      <name val="Calibri"/>
      <family val="2"/>
      <scheme val="minor"/>
    </font>
    <font>
      <b/>
      <sz val="12"/>
      <name val="Calibri"/>
      <family val="2"/>
      <scheme val="minor"/>
    </font>
    <font>
      <sz val="12"/>
      <name val="Cambria"/>
      <family val="1"/>
      <scheme val="major"/>
    </font>
    <font>
      <b/>
      <sz val="12"/>
      <name val="Cambria"/>
      <family val="1"/>
      <scheme val="major"/>
    </font>
    <font>
      <b/>
      <sz val="11"/>
      <color rgb="FF000000"/>
      <name val="Calibri"/>
      <family val="2"/>
    </font>
    <font>
      <b/>
      <sz val="14"/>
      <color theme="1"/>
      <name val="Calibri"/>
      <family val="2"/>
      <scheme val="minor"/>
    </font>
    <font>
      <b/>
      <sz val="22"/>
      <color rgb="FF002060"/>
      <name val="Calibri"/>
      <family val="2"/>
    </font>
    <font>
      <b/>
      <sz val="18"/>
      <color rgb="FF002060"/>
      <name val="Calibri"/>
      <family val="2"/>
    </font>
    <font>
      <b/>
      <sz val="36"/>
      <color rgb="FF002060"/>
      <name val="Calibri"/>
      <family val="2"/>
    </font>
    <font>
      <sz val="12"/>
      <color rgb="FF0070C0"/>
      <name val="Calibri"/>
      <family val="2"/>
    </font>
    <font>
      <sz val="16"/>
      <color rgb="FF0070C0"/>
      <name val="Calibri"/>
      <family val="2"/>
    </font>
    <font>
      <sz val="12"/>
      <color rgb="FF808080"/>
      <name val="Times New Roman"/>
      <family val="1"/>
    </font>
    <font>
      <u val="single"/>
      <sz val="16"/>
      <name val="Calibri"/>
      <family val="2"/>
      <scheme val="minor"/>
    </font>
    <font>
      <u val="single"/>
      <sz val="10"/>
      <name val="Calibri"/>
      <family val="2"/>
      <scheme val="minor"/>
    </font>
    <font>
      <u val="single"/>
      <sz val="12"/>
      <name val="Calibri"/>
      <family val="2"/>
      <scheme val="minor"/>
    </font>
    <font>
      <b/>
      <u val="single"/>
      <sz val="16"/>
      <name val="Calibri"/>
      <family val="2"/>
      <scheme val="minor"/>
    </font>
    <font>
      <sz val="14"/>
      <color theme="1"/>
      <name val="Calibri"/>
      <family val="2"/>
      <scheme val="minor"/>
    </font>
    <font>
      <b/>
      <sz val="14"/>
      <color theme="4" tint="-0.4999699890613556"/>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i/>
      <sz val="11"/>
      <name val="Calibri"/>
      <family val="2"/>
      <scheme val="minor"/>
    </font>
    <font>
      <b/>
      <sz val="12"/>
      <color theme="1"/>
      <name val="Calibri"/>
      <family val="2"/>
      <scheme val="minor"/>
    </font>
    <font>
      <b/>
      <sz val="11"/>
      <color theme="4" tint="-0.4999699890613556"/>
      <name val="Calibri"/>
      <family val="2"/>
      <scheme val="minor"/>
    </font>
    <font>
      <b/>
      <i/>
      <sz val="10"/>
      <name val="Calibri"/>
      <family val="2"/>
      <scheme val="minor"/>
    </font>
    <font>
      <u val="single"/>
      <sz val="22"/>
      <name val="Calibri"/>
      <family val="2"/>
      <scheme val="minor"/>
    </font>
    <font>
      <sz val="10"/>
      <color theme="1"/>
      <name val="Arial"/>
      <family val="2"/>
    </font>
    <font>
      <i/>
      <sz val="12"/>
      <name val="Calibri"/>
      <family val="2"/>
    </font>
    <font>
      <i/>
      <sz val="10"/>
      <name val="Arial"/>
      <family val="2"/>
    </font>
    <font>
      <b/>
      <i/>
      <sz val="14"/>
      <name val="Arial"/>
      <family val="2"/>
    </font>
    <font>
      <b/>
      <sz val="14"/>
      <name val="Arial"/>
      <family val="2"/>
    </font>
    <font>
      <b/>
      <sz val="10"/>
      <color rgb="FF0000FF"/>
      <name val="Arial"/>
      <family val="2"/>
    </font>
    <font>
      <b/>
      <i/>
      <sz val="10"/>
      <color rgb="FF0070C0"/>
      <name val="Arial"/>
      <family val="2"/>
    </font>
    <font>
      <b/>
      <sz val="10"/>
      <name val="Arial"/>
      <family val="2"/>
    </font>
    <font>
      <i/>
      <sz val="10"/>
      <color rgb="FF0070C0"/>
      <name val="Arial"/>
      <family val="2"/>
    </font>
    <font>
      <b/>
      <sz val="10"/>
      <color theme="1"/>
      <name val="Arial"/>
      <family val="2"/>
    </font>
    <font>
      <i/>
      <sz val="10"/>
      <color theme="1"/>
      <name val="Arial"/>
      <family val="2"/>
    </font>
    <font>
      <b/>
      <sz val="10"/>
      <color theme="3" tint="-0.24997000396251678"/>
      <name val="Arial"/>
      <family val="2"/>
    </font>
    <font>
      <sz val="10"/>
      <color theme="3" tint="-0.24997000396251678"/>
      <name val="Arial"/>
      <family val="2"/>
    </font>
    <font>
      <b/>
      <sz val="10"/>
      <color theme="3"/>
      <name val="Arial"/>
      <family val="2"/>
    </font>
    <font>
      <b/>
      <u val="single"/>
      <sz val="11"/>
      <name val="Calibri (Body)"/>
      <family val="2"/>
    </font>
    <font>
      <u val="single"/>
      <sz val="11"/>
      <name val="Calibri (Body)"/>
      <family val="2"/>
    </font>
    <font>
      <b/>
      <u val="single"/>
      <sz val="11"/>
      <name val="Calibri"/>
      <family val="2"/>
      <scheme val="minor"/>
    </font>
    <font>
      <sz val="11"/>
      <name val="Calibri (Body)"/>
      <family val="2"/>
    </font>
    <font>
      <b/>
      <sz val="10"/>
      <color rgb="FFFF0000"/>
      <name val="Arial"/>
      <family val="2"/>
    </font>
    <font>
      <b/>
      <u val="single"/>
      <sz val="14"/>
      <color rgb="FF000000"/>
      <name val="Calibri"/>
      <family val="2"/>
    </font>
    <font>
      <sz val="14"/>
      <color rgb="FF000000"/>
      <name val="Calibri"/>
      <family val="2"/>
    </font>
    <font>
      <u val="single"/>
      <sz val="14"/>
      <color rgb="FF000000"/>
      <name val="Calibri"/>
      <family val="2"/>
    </font>
    <font>
      <b/>
      <u val="single"/>
      <sz val="12"/>
      <color rgb="FF000000"/>
      <name val="Calibri"/>
      <family val="2"/>
    </font>
    <font>
      <sz val="12"/>
      <color rgb="FF000000"/>
      <name val="Calibri"/>
      <family val="2"/>
    </font>
    <font>
      <sz val="12"/>
      <color rgb="FF000000"/>
      <name val="Times New Roman"/>
      <family val="2"/>
    </font>
  </fonts>
  <fills count="13">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rgb="FFDEEAF6"/>
        <bgColor indexed="64"/>
      </patternFill>
    </fill>
    <fill>
      <patternFill patternType="solid">
        <fgColor rgb="FFC6D9F1"/>
        <bgColor indexed="64"/>
      </patternFill>
    </fill>
    <fill>
      <patternFill patternType="solid">
        <fgColor theme="7" tint="0.799979984760284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4" tint="0.5999900102615356"/>
        <bgColor indexed="64"/>
      </patternFill>
    </fill>
  </fills>
  <borders count="69">
    <border>
      <left/>
      <right/>
      <top/>
      <bottom/>
      <diagonal/>
    </border>
    <border>
      <left/>
      <right style="medium"/>
      <top style="thin"/>
      <bottom style="thin"/>
    </border>
    <border>
      <left style="medium"/>
      <right/>
      <top/>
      <bottom/>
    </border>
    <border>
      <left/>
      <right style="medium"/>
      <top/>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border>
    <border>
      <left/>
      <right/>
      <top style="medium"/>
      <bottom/>
    </border>
    <border>
      <left style="thin"/>
      <right style="medium"/>
      <top style="thin"/>
      <bottom/>
    </border>
    <border>
      <left style="thin"/>
      <right style="thin"/>
      <top style="medium"/>
      <bottom/>
    </border>
    <border>
      <left style="thin"/>
      <right style="medium"/>
      <top style="medium"/>
      <bottom/>
    </border>
    <border>
      <left style="thin"/>
      <right style="thin"/>
      <top style="medium"/>
      <bottom style="thin"/>
    </border>
    <border>
      <left style="thin"/>
      <right/>
      <top style="medium"/>
      <bottom style="thin"/>
    </border>
    <border>
      <left style="thin"/>
      <right style="medium"/>
      <top style="thin"/>
      <bottom style="thin"/>
    </border>
    <border>
      <left/>
      <right/>
      <top/>
      <bottom style="medium"/>
    </border>
    <border>
      <left style="thin"/>
      <right style="medium"/>
      <top style="thin"/>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medium"/>
      <top style="medium"/>
      <bottom/>
    </border>
    <border>
      <left style="thin"/>
      <right style="thin"/>
      <top style="thin"/>
      <bottom style="thin"/>
    </border>
    <border>
      <left style="thin"/>
      <right style="thin"/>
      <top style="thin"/>
      <bottom/>
    </border>
    <border>
      <left style="medium"/>
      <right style="medium"/>
      <top style="medium"/>
      <bottom style="medium"/>
    </border>
    <border>
      <left style="medium"/>
      <right/>
      <top/>
      <bottom style="medium"/>
    </border>
    <border>
      <left/>
      <right style="medium"/>
      <top/>
      <bottom style="medium"/>
    </border>
    <border>
      <left style="medium"/>
      <right/>
      <top style="thin"/>
      <bottom style="thin"/>
    </border>
    <border>
      <left style="thin"/>
      <right style="medium"/>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bottom style="medium"/>
    </border>
    <border>
      <left style="thin"/>
      <right style="thin"/>
      <top/>
      <bottom style="thin"/>
    </border>
    <border>
      <left style="thin"/>
      <right/>
      <top style="thin"/>
      <bottom style="thin"/>
    </border>
    <border>
      <left style="thin"/>
      <right style="thin"/>
      <top/>
      <bottom/>
    </border>
    <border>
      <left style="thin"/>
      <right style="thin"/>
      <top/>
      <bottom style="medium"/>
    </border>
    <border>
      <left style="thin"/>
      <right style="medium"/>
      <top/>
      <bottom style="medium"/>
    </border>
    <border>
      <left style="medium"/>
      <right style="thin"/>
      <top/>
      <bottom style="medium"/>
    </border>
    <border>
      <left style="medium"/>
      <right style="thin"/>
      <top style="medium"/>
      <bottom style="medium"/>
    </border>
    <border>
      <left style="thin"/>
      <right style="thin"/>
      <top style="medium"/>
      <bottom style="medium"/>
    </border>
    <border>
      <left/>
      <right style="thin"/>
      <top style="medium"/>
      <bottom style="medium"/>
    </border>
    <border>
      <left/>
      <right style="thin"/>
      <top style="thin"/>
      <bottom style="thin"/>
    </border>
    <border>
      <left style="medium"/>
      <right style="medium"/>
      <top style="medium"/>
      <bottom/>
    </border>
    <border>
      <left style="thin"/>
      <right/>
      <top style="medium"/>
      <bottom style="medium"/>
    </border>
    <border>
      <left/>
      <right/>
      <top style="medium"/>
      <bottom style="medium"/>
    </border>
    <border>
      <left/>
      <right style="medium"/>
      <top style="medium"/>
      <bottom style="medium"/>
    </border>
    <border>
      <left/>
      <right/>
      <top style="medium"/>
      <bottom style="thin"/>
    </border>
    <border>
      <left/>
      <right style="thin"/>
      <top style="medium"/>
      <bottom style="thin"/>
    </border>
    <border>
      <left style="medium"/>
      <right/>
      <top style="thin"/>
      <botto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style="medium"/>
      <right style="thin"/>
      <top style="thin"/>
      <bottom style="thin"/>
    </border>
    <border>
      <left style="thin"/>
      <right style="medium"/>
      <top style="medium"/>
      <bottom style="mediu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NumberFormat="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2" fillId="0" borderId="0">
      <alignment/>
      <protection/>
    </xf>
  </cellStyleXfs>
  <cellXfs count="654">
    <xf numFmtId="0" fontId="0" fillId="0" borderId="0" xfId="0"/>
    <xf numFmtId="4" fontId="36" fillId="0" borderId="0" xfId="0" applyNumberFormat="1" applyFont="1" applyProtection="1">
      <protection/>
    </xf>
    <xf numFmtId="0" fontId="36" fillId="0" borderId="0" xfId="0" applyFont="1" applyProtection="1">
      <protection/>
    </xf>
    <xf numFmtId="0" fontId="37" fillId="0" borderId="0" xfId="0" applyFont="1" applyFill="1" applyBorder="1" applyAlignment="1" applyProtection="1">
      <alignment horizontal="left" vertical="center" wrapText="1"/>
      <protection/>
    </xf>
    <xf numFmtId="0" fontId="36" fillId="0" borderId="0" xfId="0" applyFont="1" applyFill="1" applyProtection="1">
      <protection/>
    </xf>
    <xf numFmtId="0" fontId="37" fillId="0" borderId="0" xfId="0" applyFont="1" applyFill="1" applyBorder="1" applyAlignment="1" applyProtection="1">
      <alignment horizontal="right" vertical="center" wrapText="1"/>
      <protection/>
    </xf>
    <xf numFmtId="0" fontId="38" fillId="0" borderId="0" xfId="0" applyFont="1" applyProtection="1">
      <protection/>
    </xf>
    <xf numFmtId="4" fontId="39" fillId="0" borderId="0" xfId="0" applyNumberFormat="1" applyFont="1" applyBorder="1" applyAlignment="1" applyProtection="1">
      <alignment horizontal="center"/>
      <protection/>
    </xf>
    <xf numFmtId="4" fontId="38" fillId="0" borderId="0" xfId="0" applyNumberFormat="1" applyFont="1" applyBorder="1" applyProtection="1">
      <protection/>
    </xf>
    <xf numFmtId="0" fontId="4" fillId="0" borderId="0" xfId="0" applyFont="1"/>
    <xf numFmtId="0" fontId="40" fillId="0" borderId="0" xfId="0" applyFont="1"/>
    <xf numFmtId="44" fontId="41" fillId="2" borderId="1" xfId="16" applyNumberFormat="1" applyFont="1" applyFill="1" applyBorder="1" applyAlignment="1" applyProtection="1">
      <alignment/>
      <protection locked="0"/>
    </xf>
    <xf numFmtId="0" fontId="36" fillId="0" borderId="2" xfId="0" applyFont="1" applyBorder="1" applyProtection="1">
      <protection/>
    </xf>
    <xf numFmtId="0" fontId="36" fillId="0" borderId="0" xfId="0" applyFont="1" applyBorder="1" applyProtection="1">
      <protection/>
    </xf>
    <xf numFmtId="0" fontId="36" fillId="0" borderId="3" xfId="0" applyFont="1" applyBorder="1" applyProtection="1">
      <protection/>
    </xf>
    <xf numFmtId="0" fontId="38" fillId="0" borderId="4" xfId="0" applyFont="1" applyBorder="1" applyAlignment="1">
      <alignment horizontal="right" wrapText="1"/>
    </xf>
    <xf numFmtId="0" fontId="38" fillId="0" borderId="4" xfId="0" applyFont="1" applyBorder="1" applyAlignment="1">
      <alignment/>
    </xf>
    <xf numFmtId="0" fontId="38" fillId="0" borderId="5" xfId="0" applyFont="1" applyBorder="1" applyAlignment="1">
      <alignment/>
    </xf>
    <xf numFmtId="0" fontId="38" fillId="0" borderId="6" xfId="0" applyFont="1" applyBorder="1" applyAlignment="1">
      <alignment horizontal="right" wrapText="1"/>
    </xf>
    <xf numFmtId="0" fontId="38" fillId="0" borderId="7" xfId="0" applyFont="1" applyBorder="1" applyAlignment="1">
      <alignment horizontal="right" wrapText="1"/>
    </xf>
    <xf numFmtId="0" fontId="38" fillId="0" borderId="7" xfId="0" applyFont="1" applyBorder="1" applyAlignment="1">
      <alignment/>
    </xf>
    <xf numFmtId="0" fontId="38" fillId="0" borderId="8" xfId="0" applyFont="1" applyBorder="1" applyAlignment="1">
      <alignment/>
    </xf>
    <xf numFmtId="0" fontId="38" fillId="0" borderId="9" xfId="0" applyFont="1" applyBorder="1" applyAlignment="1">
      <alignment horizontal="right" wrapText="1"/>
    </xf>
    <xf numFmtId="0" fontId="38" fillId="2" borderId="2" xfId="0" applyFont="1" applyFill="1" applyBorder="1" applyAlignment="1">
      <alignment/>
    </xf>
    <xf numFmtId="0" fontId="38" fillId="2" borderId="0" xfId="0" applyFont="1" applyFill="1" applyBorder="1" applyAlignment="1">
      <alignment/>
    </xf>
    <xf numFmtId="0" fontId="42" fillId="0" borderId="10" xfId="0" applyFont="1" applyBorder="1" applyAlignment="1" applyProtection="1">
      <alignment horizontal="left" vertical="center"/>
      <protection/>
    </xf>
    <xf numFmtId="0" fontId="43" fillId="0" borderId="11" xfId="0" applyFont="1" applyFill="1" applyBorder="1" applyAlignment="1" applyProtection="1">
      <alignment wrapText="1"/>
      <protection/>
    </xf>
    <xf numFmtId="0" fontId="44" fillId="0" borderId="12" xfId="0" applyFont="1" applyBorder="1" applyAlignment="1">
      <alignment/>
    </xf>
    <xf numFmtId="0" fontId="45" fillId="0" borderId="13" xfId="0" applyFont="1" applyFill="1" applyBorder="1" applyAlignment="1" applyProtection="1">
      <alignment horizontal="center" vertical="center" wrapText="1"/>
      <protection/>
    </xf>
    <xf numFmtId="0" fontId="46" fillId="0" borderId="10" xfId="0" applyFont="1" applyBorder="1" applyAlignment="1" applyProtection="1">
      <alignment wrapText="1"/>
      <protection/>
    </xf>
    <xf numFmtId="0" fontId="47" fillId="2" borderId="14" xfId="0" applyFont="1" applyFill="1" applyBorder="1" applyAlignment="1" applyProtection="1">
      <alignment horizontal="center" vertical="top" wrapText="1"/>
      <protection/>
    </xf>
    <xf numFmtId="164" fontId="38" fillId="0" borderId="15" xfId="0" applyNumberFormat="1" applyFont="1" applyBorder="1" applyAlignment="1" applyProtection="1">
      <alignment horizontal="center"/>
      <protection/>
    </xf>
    <xf numFmtId="0" fontId="2" fillId="0" borderId="0" xfId="0" applyFont="1"/>
    <xf numFmtId="0" fontId="3" fillId="0" borderId="0" xfId="0" applyFont="1"/>
    <xf numFmtId="0" fontId="2" fillId="0" borderId="0" xfId="0" applyFont="1" applyAlignment="1">
      <alignment horizontal="center" vertical="center"/>
    </xf>
    <xf numFmtId="0" fontId="2" fillId="0" borderId="0" xfId="0" applyFont="1" applyBorder="1"/>
    <xf numFmtId="0" fontId="2" fillId="0" borderId="0" xfId="0" applyFont="1" applyAlignment="1">
      <alignment wrapText="1"/>
    </xf>
    <xf numFmtId="0" fontId="2" fillId="0" borderId="0" xfId="0" applyFont="1" applyAlignment="1">
      <alignment vertical="top" wrapText="1"/>
    </xf>
    <xf numFmtId="0" fontId="10" fillId="0" borderId="0" xfId="0" applyFont="1"/>
    <xf numFmtId="0" fontId="6" fillId="0" borderId="0" xfId="0" applyFont="1"/>
    <xf numFmtId="0" fontId="9" fillId="0" borderId="0" xfId="0" applyFont="1"/>
    <xf numFmtId="0" fontId="48" fillId="0" borderId="0" xfId="0" applyFont="1"/>
    <xf numFmtId="0" fontId="2" fillId="0" borderId="0" xfId="0" applyFont="1" applyBorder="1" applyAlignment="1" applyProtection="1">
      <alignment wrapText="1"/>
      <protection locked="0"/>
    </xf>
    <xf numFmtId="0" fontId="2" fillId="0" borderId="0" xfId="0" applyFont="1" applyBorder="1" applyAlignment="1" applyProtection="1">
      <alignment/>
      <protection locked="0"/>
    </xf>
    <xf numFmtId="164" fontId="38" fillId="0" borderId="16" xfId="0" applyNumberFormat="1" applyFont="1" applyBorder="1" applyAlignment="1" applyProtection="1">
      <alignment horizontal="center"/>
      <protection/>
    </xf>
    <xf numFmtId="0" fontId="49" fillId="0" borderId="0" xfId="0" applyFont="1"/>
    <xf numFmtId="0" fontId="0" fillId="0" borderId="0" xfId="0" applyProtection="1">
      <protection/>
    </xf>
    <xf numFmtId="0" fontId="50" fillId="0" borderId="11" xfId="0" applyFont="1" applyBorder="1" applyProtection="1">
      <protection/>
    </xf>
    <xf numFmtId="0" fontId="50" fillId="0" borderId="0" xfId="0" applyFont="1" applyProtection="1">
      <protection/>
    </xf>
    <xf numFmtId="0" fontId="50" fillId="0" borderId="0" xfId="0" applyFont="1" applyBorder="1" applyProtection="1">
      <protection/>
    </xf>
    <xf numFmtId="0" fontId="40" fillId="0" borderId="0" xfId="0" applyFont="1" applyBorder="1" applyProtection="1">
      <protection/>
    </xf>
    <xf numFmtId="164" fontId="50" fillId="2" borderId="17" xfId="0" applyNumberFormat="1" applyFont="1" applyFill="1" applyBorder="1" applyAlignment="1" applyProtection="1">
      <alignment horizontal="center" vertical="center"/>
      <protection/>
    </xf>
    <xf numFmtId="0" fontId="50" fillId="0" borderId="18" xfId="0" applyFont="1" applyBorder="1" applyProtection="1">
      <protection/>
    </xf>
    <xf numFmtId="164" fontId="50" fillId="2" borderId="19" xfId="0" applyNumberFormat="1" applyFont="1" applyFill="1" applyBorder="1" applyAlignment="1" applyProtection="1">
      <alignment horizontal="center" vertical="center"/>
      <protection/>
    </xf>
    <xf numFmtId="0" fontId="50" fillId="0" borderId="0" xfId="0" applyFont="1" applyBorder="1" applyAlignment="1" applyProtection="1">
      <alignment/>
      <protection/>
    </xf>
    <xf numFmtId="0" fontId="40" fillId="0" borderId="0" xfId="0" applyFont="1" applyBorder="1" applyAlignment="1" applyProtection="1">
      <alignment/>
      <protection/>
    </xf>
    <xf numFmtId="164" fontId="50" fillId="2" borderId="0" xfId="0" applyNumberFormat="1" applyFont="1" applyFill="1" applyBorder="1" applyAlignment="1" applyProtection="1">
      <alignment horizontal="center" vertical="center"/>
      <protection/>
    </xf>
    <xf numFmtId="0" fontId="51" fillId="0" borderId="20" xfId="0" applyFont="1" applyBorder="1" applyAlignment="1" applyProtection="1">
      <alignment/>
      <protection/>
    </xf>
    <xf numFmtId="0" fontId="52" fillId="0" borderId="21" xfId="0" applyFont="1" applyBorder="1" applyProtection="1">
      <protection/>
    </xf>
    <xf numFmtId="0" fontId="53" fillId="0" borderId="21" xfId="0" applyFont="1" applyBorder="1" applyProtection="1">
      <protection/>
    </xf>
    <xf numFmtId="164" fontId="53" fillId="2" borderId="22" xfId="0" applyNumberFormat="1" applyFont="1" applyFill="1" applyBorder="1" applyAlignment="1" applyProtection="1">
      <alignment horizontal="center" vertical="center"/>
      <protection/>
    </xf>
    <xf numFmtId="0" fontId="53" fillId="0" borderId="23" xfId="0" applyFont="1" applyBorder="1" applyProtection="1">
      <protection/>
    </xf>
    <xf numFmtId="0" fontId="53" fillId="0" borderId="24" xfId="0" applyFont="1" applyBorder="1" applyProtection="1">
      <protection/>
    </xf>
    <xf numFmtId="164" fontId="53" fillId="2" borderId="25" xfId="0" applyNumberFormat="1" applyFont="1" applyFill="1" applyBorder="1" applyAlignment="1" applyProtection="1">
      <alignment horizontal="center" vertical="center"/>
      <protection/>
    </xf>
    <xf numFmtId="0" fontId="50" fillId="0" borderId="10" xfId="0" applyFont="1" applyFill="1" applyBorder="1" applyProtection="1">
      <protection/>
    </xf>
    <xf numFmtId="0" fontId="50" fillId="0" borderId="11" xfId="0" applyFont="1" applyFill="1" applyBorder="1" applyProtection="1">
      <protection/>
    </xf>
    <xf numFmtId="0" fontId="40" fillId="0" borderId="11" xfId="0" applyFont="1" applyFill="1" applyBorder="1" applyProtection="1">
      <protection/>
    </xf>
    <xf numFmtId="0" fontId="50" fillId="0" borderId="26" xfId="0" applyFont="1" applyFill="1" applyBorder="1" applyProtection="1">
      <protection/>
    </xf>
    <xf numFmtId="0" fontId="50" fillId="3" borderId="2" xfId="0" applyFont="1" applyFill="1" applyBorder="1" applyProtection="1">
      <protection/>
    </xf>
    <xf numFmtId="0" fontId="50" fillId="3" borderId="0" xfId="0" applyFont="1" applyFill="1" applyBorder="1" applyProtection="1">
      <protection/>
    </xf>
    <xf numFmtId="164" fontId="50" fillId="0" borderId="27" xfId="0" applyNumberFormat="1" applyFont="1" applyFill="1" applyBorder="1" applyAlignment="1" applyProtection="1">
      <alignment horizontal="center" vertical="center"/>
      <protection/>
    </xf>
    <xf numFmtId="0" fontId="50" fillId="0" borderId="3" xfId="0" applyFont="1" applyBorder="1" applyProtection="1">
      <protection/>
    </xf>
    <xf numFmtId="0" fontId="50" fillId="0" borderId="2" xfId="0" applyFont="1" applyBorder="1" applyProtection="1">
      <protection/>
    </xf>
    <xf numFmtId="164" fontId="50" fillId="0" borderId="0" xfId="0" applyNumberFormat="1" applyFont="1" applyFill="1" applyBorder="1" applyAlignment="1" applyProtection="1">
      <alignment horizontal="center" vertical="center"/>
      <protection/>
    </xf>
    <xf numFmtId="0" fontId="50" fillId="4" borderId="2" xfId="0" applyFont="1" applyFill="1" applyBorder="1" applyProtection="1">
      <protection/>
    </xf>
    <xf numFmtId="0" fontId="50" fillId="4" borderId="0" xfId="0" applyFont="1" applyFill="1" applyBorder="1" applyProtection="1">
      <protection/>
    </xf>
    <xf numFmtId="0" fontId="50" fillId="0" borderId="2" xfId="0" applyFont="1" applyBorder="1" applyAlignment="1" applyProtection="1">
      <alignment horizontal="center"/>
      <protection/>
    </xf>
    <xf numFmtId="0" fontId="50" fillId="0" borderId="0" xfId="0" applyFont="1" applyBorder="1" applyAlignment="1" applyProtection="1">
      <alignment horizontal="center" wrapText="1"/>
      <protection/>
    </xf>
    <xf numFmtId="164" fontId="50" fillId="0" borderId="28" xfId="0" applyNumberFormat="1" applyFont="1" applyFill="1" applyBorder="1" applyAlignment="1" applyProtection="1">
      <alignment horizontal="center" vertical="center"/>
      <protection/>
    </xf>
    <xf numFmtId="0" fontId="50" fillId="0" borderId="0" xfId="0" applyFont="1" applyBorder="1" applyAlignment="1" applyProtection="1">
      <alignment horizontal="right"/>
      <protection/>
    </xf>
    <xf numFmtId="0" fontId="40" fillId="0" borderId="2" xfId="0" applyFont="1" applyBorder="1" applyProtection="1">
      <protection/>
    </xf>
    <xf numFmtId="0" fontId="40" fillId="0" borderId="3" xfId="0" applyFont="1" applyBorder="1" applyProtection="1">
      <protection/>
    </xf>
    <xf numFmtId="164" fontId="40" fillId="0" borderId="29" xfId="0" applyNumberFormat="1" applyFont="1" applyBorder="1" applyAlignment="1" applyProtection="1">
      <alignment horizontal="center" vertical="center"/>
      <protection/>
    </xf>
    <xf numFmtId="0" fontId="38" fillId="0" borderId="0" xfId="0" applyFont="1" applyBorder="1" applyAlignment="1" applyProtection="1">
      <alignment horizontal="right"/>
      <protection/>
    </xf>
    <xf numFmtId="0" fontId="44" fillId="0" borderId="0" xfId="0" applyFont="1" applyBorder="1" applyAlignment="1" applyProtection="1">
      <alignment horizontal="right"/>
      <protection/>
    </xf>
    <xf numFmtId="0" fontId="44" fillId="0" borderId="0" xfId="0" applyFont="1" applyBorder="1" applyProtection="1">
      <protection/>
    </xf>
    <xf numFmtId="164" fontId="44" fillId="0" borderId="0" xfId="0" applyNumberFormat="1" applyFont="1" applyBorder="1" applyAlignment="1" applyProtection="1">
      <alignment horizontal="center"/>
      <protection/>
    </xf>
    <xf numFmtId="0" fontId="40" fillId="0" borderId="30" xfId="0" applyFont="1" applyBorder="1" applyProtection="1">
      <protection/>
    </xf>
    <xf numFmtId="0" fontId="40" fillId="0" borderId="18" xfId="0" applyFont="1" applyBorder="1" applyProtection="1">
      <protection/>
    </xf>
    <xf numFmtId="0" fontId="40" fillId="0" borderId="31" xfId="0" applyFont="1" applyBorder="1" applyProtection="1">
      <protection/>
    </xf>
    <xf numFmtId="0" fontId="13" fillId="0" borderId="0" xfId="0" applyFont="1"/>
    <xf numFmtId="0" fontId="14" fillId="0" borderId="0" xfId="0" applyFont="1"/>
    <xf numFmtId="0" fontId="0" fillId="0" borderId="0" xfId="0" applyBorder="1"/>
    <xf numFmtId="0" fontId="54" fillId="0" borderId="0" xfId="0" applyFont="1" applyProtection="1">
      <protection/>
    </xf>
    <xf numFmtId="0" fontId="49" fillId="0" borderId="2" xfId="0" applyFont="1" applyBorder="1" applyProtection="1">
      <protection/>
    </xf>
    <xf numFmtId="0" fontId="54" fillId="0" borderId="0" xfId="0" applyFont="1" applyBorder="1" applyAlignment="1" applyProtection="1">
      <alignment horizontal="center"/>
      <protection/>
    </xf>
    <xf numFmtId="0" fontId="36" fillId="0" borderId="30" xfId="0" applyFont="1" applyBorder="1" applyProtection="1">
      <protection/>
    </xf>
    <xf numFmtId="0" fontId="36" fillId="0" borderId="18" xfId="0" applyFont="1" applyBorder="1" applyProtection="1">
      <protection/>
    </xf>
    <xf numFmtId="0" fontId="36" fillId="0" borderId="31" xfId="0" applyFont="1" applyBorder="1" applyProtection="1">
      <protection/>
    </xf>
    <xf numFmtId="0" fontId="55" fillId="0" borderId="0" xfId="0" applyFont="1" applyProtection="1">
      <protection/>
    </xf>
    <xf numFmtId="0" fontId="56" fillId="0" borderId="0" xfId="0" applyFont="1" applyProtection="1">
      <protection/>
    </xf>
    <xf numFmtId="0" fontId="36" fillId="2" borderId="0" xfId="0" applyFont="1" applyFill="1" applyBorder="1" applyProtection="1">
      <protection/>
    </xf>
    <xf numFmtId="0" fontId="36" fillId="2" borderId="0" xfId="0" applyFont="1" applyFill="1" applyBorder="1" applyAlignment="1" applyProtection="1">
      <alignment/>
      <protection/>
    </xf>
    <xf numFmtId="0" fontId="0" fillId="2" borderId="0" xfId="0" applyFill="1" applyBorder="1" applyAlignment="1">
      <alignment/>
    </xf>
    <xf numFmtId="0" fontId="49" fillId="2" borderId="0" xfId="0" applyFont="1" applyFill="1" applyBorder="1" applyProtection="1">
      <protection/>
    </xf>
    <xf numFmtId="0" fontId="44" fillId="2" borderId="2" xfId="0" applyFont="1" applyFill="1" applyBorder="1" applyAlignment="1" applyProtection="1">
      <alignment horizontal="left" vertical="top" wrapText="1"/>
      <protection locked="0"/>
    </xf>
    <xf numFmtId="0" fontId="44" fillId="2" borderId="0" xfId="0" applyFont="1" applyFill="1" applyBorder="1" applyAlignment="1" applyProtection="1">
      <alignment horizontal="left" vertical="top" wrapText="1"/>
      <protection locked="0"/>
    </xf>
    <xf numFmtId="0" fontId="44" fillId="2" borderId="0" xfId="0" applyFont="1" applyFill="1" applyBorder="1" applyAlignment="1" applyProtection="1">
      <alignment horizontal="left" vertical="center"/>
      <protection locked="0"/>
    </xf>
    <xf numFmtId="0" fontId="50" fillId="0" borderId="32" xfId="0" applyFont="1" applyBorder="1" applyAlignment="1">
      <alignment horizontal="left" wrapText="1"/>
    </xf>
    <xf numFmtId="164" fontId="38" fillId="2" borderId="29" xfId="0" applyNumberFormat="1" applyFont="1" applyFill="1" applyBorder="1" applyAlignment="1" applyProtection="1">
      <alignment horizontal="center" vertical="center"/>
      <protection hidden="1"/>
    </xf>
    <xf numFmtId="164" fontId="0" fillId="0" borderId="0" xfId="0" applyNumberFormat="1"/>
    <xf numFmtId="0" fontId="50" fillId="0" borderId="0" xfId="0" applyNumberFormat="1" applyFont="1" applyBorder="1" applyAlignment="1" applyProtection="1">
      <alignment horizontal="center" wrapText="1"/>
      <protection locked="0"/>
    </xf>
    <xf numFmtId="0" fontId="18" fillId="0" borderId="27" xfId="0" applyFont="1" applyBorder="1" applyAlignment="1">
      <alignment horizontal="left" vertical="center" wrapText="1"/>
    </xf>
    <xf numFmtId="0" fontId="15" fillId="0" borderId="27" xfId="0" applyFont="1" applyBorder="1" applyAlignment="1">
      <alignment horizontal="left" vertical="center" wrapText="1"/>
    </xf>
    <xf numFmtId="0" fontId="57" fillId="0" borderId="27" xfId="0" applyFont="1" applyBorder="1" applyAlignment="1">
      <alignment horizontal="left" vertical="center" wrapText="1"/>
    </xf>
    <xf numFmtId="165" fontId="15" fillId="0" borderId="27" xfId="0" applyNumberFormat="1" applyFont="1" applyBorder="1" applyAlignment="1">
      <alignment horizontal="left" vertical="center" wrapText="1"/>
    </xf>
    <xf numFmtId="0" fontId="2" fillId="0" borderId="0" xfId="0" applyFont="1" applyBorder="1" applyAlignment="1">
      <alignment/>
    </xf>
    <xf numFmtId="0" fontId="2" fillId="0" borderId="27" xfId="0" applyFont="1" applyFill="1" applyBorder="1" applyAlignment="1" applyProtection="1">
      <alignment horizontal="left" vertical="center" wrapText="1"/>
      <protection/>
    </xf>
    <xf numFmtId="165" fontId="15" fillId="0" borderId="27" xfId="0" applyNumberFormat="1" applyFont="1" applyBorder="1" applyAlignment="1">
      <alignment horizontal="left" vertical="center"/>
    </xf>
    <xf numFmtId="0" fontId="2" fillId="0" borderId="27" xfId="0" applyFont="1" applyBorder="1" applyAlignment="1">
      <alignment horizontal="left" vertical="center"/>
    </xf>
    <xf numFmtId="7" fontId="58" fillId="0" borderId="33" xfId="0" applyNumberFormat="1" applyFont="1" applyBorder="1" applyAlignment="1">
      <alignment horizontal="center" vertical="center"/>
    </xf>
    <xf numFmtId="0" fontId="50" fillId="0" borderId="2" xfId="0" applyFont="1" applyBorder="1"/>
    <xf numFmtId="0" fontId="50" fillId="0" borderId="34" xfId="0" applyFont="1" applyBorder="1"/>
    <xf numFmtId="0" fontId="40" fillId="0" borderId="4" xfId="0" applyFont="1" applyBorder="1"/>
    <xf numFmtId="0" fontId="40" fillId="0" borderId="35" xfId="0" applyFont="1" applyBorder="1"/>
    <xf numFmtId="0" fontId="49" fillId="0" borderId="36" xfId="0" applyFont="1" applyBorder="1" applyAlignment="1">
      <alignment horizontal="right"/>
    </xf>
    <xf numFmtId="0" fontId="13" fillId="0" borderId="0" xfId="0" applyFont="1" applyBorder="1"/>
    <xf numFmtId="164" fontId="49" fillId="0" borderId="37" xfId="0" applyNumberFormat="1" applyFont="1" applyBorder="1"/>
    <xf numFmtId="0" fontId="13" fillId="0" borderId="38" xfId="0" applyFont="1" applyBorder="1"/>
    <xf numFmtId="0" fontId="13" fillId="0" borderId="7" xfId="0" applyFont="1" applyBorder="1"/>
    <xf numFmtId="164" fontId="13" fillId="0" borderId="39" xfId="0" applyNumberFormat="1" applyFont="1" applyBorder="1"/>
    <xf numFmtId="0" fontId="0" fillId="0" borderId="0" xfId="0" applyFont="1"/>
    <xf numFmtId="0" fontId="59"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center"/>
    </xf>
    <xf numFmtId="0" fontId="20" fillId="0" borderId="0" xfId="0" applyFont="1" applyAlignment="1">
      <alignment vertical="center"/>
    </xf>
    <xf numFmtId="0" fontId="63" fillId="0" borderId="0" xfId="0" applyFont="1" applyAlignment="1">
      <alignment vertical="center"/>
    </xf>
    <xf numFmtId="0" fontId="19"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horizontal="center" vertical="center"/>
    </xf>
    <xf numFmtId="0" fontId="64" fillId="0" borderId="0" xfId="0" applyFont="1" applyAlignment="1">
      <alignment vertical="center"/>
    </xf>
    <xf numFmtId="0" fontId="38" fillId="0" borderId="0" xfId="0" applyFont="1"/>
    <xf numFmtId="0" fontId="65" fillId="0" borderId="0" xfId="0" applyFont="1"/>
    <xf numFmtId="0" fontId="66" fillId="0" borderId="0" xfId="0" applyFont="1"/>
    <xf numFmtId="0" fontId="38" fillId="0" borderId="29" xfId="0" applyFont="1" applyBorder="1"/>
    <xf numFmtId="0" fontId="38" fillId="0" borderId="0" xfId="0" applyFont="1" applyBorder="1"/>
    <xf numFmtId="0" fontId="54" fillId="5" borderId="26" xfId="0" applyFont="1" applyFill="1" applyBorder="1" applyAlignment="1">
      <alignment horizontal="center" vertical="center" wrapText="1"/>
    </xf>
    <xf numFmtId="0" fontId="54" fillId="5" borderId="31" xfId="0" applyFont="1" applyFill="1" applyBorder="1" applyAlignment="1">
      <alignment horizontal="center" vertical="center" wrapText="1"/>
    </xf>
    <xf numFmtId="0" fontId="54" fillId="0" borderId="40" xfId="0" applyFont="1" applyBorder="1" applyAlignment="1">
      <alignment horizontal="center" vertical="center" wrapText="1"/>
    </xf>
    <xf numFmtId="8" fontId="49" fillId="0" borderId="31" xfId="0" applyNumberFormat="1" applyFont="1" applyBorder="1" applyAlignment="1">
      <alignment horizontal="center" vertical="center" wrapText="1"/>
    </xf>
    <xf numFmtId="0" fontId="49" fillId="0" borderId="31" xfId="0" applyFont="1" applyBorder="1" applyAlignment="1">
      <alignment horizontal="center" vertical="center" wrapText="1"/>
    </xf>
    <xf numFmtId="8" fontId="54" fillId="0" borderId="31" xfId="0" applyNumberFormat="1" applyFont="1" applyBorder="1" applyAlignment="1">
      <alignment horizontal="center" vertical="center" wrapText="1"/>
    </xf>
    <xf numFmtId="0" fontId="54" fillId="0" borderId="0" xfId="0" applyFont="1" applyAlignment="1">
      <alignment horizontal="left" vertical="center"/>
    </xf>
    <xf numFmtId="0" fontId="49" fillId="0" borderId="0" xfId="0" applyFont="1" applyAlignment="1">
      <alignment vertical="center"/>
    </xf>
    <xf numFmtId="0" fontId="68" fillId="0" borderId="0" xfId="0" applyFont="1"/>
    <xf numFmtId="0" fontId="69" fillId="0" borderId="0" xfId="0" applyFont="1" applyAlignment="1">
      <alignment horizontal="left" vertical="center"/>
    </xf>
    <xf numFmtId="0" fontId="40" fillId="0" borderId="0" xfId="0" applyFont="1" applyAlignment="1">
      <alignment/>
    </xf>
    <xf numFmtId="0" fontId="40" fillId="0" borderId="0" xfId="0" applyFont="1" applyAlignment="1">
      <alignment horizontal="left" vertical="center"/>
    </xf>
    <xf numFmtId="0" fontId="58" fillId="0" borderId="0" xfId="0" applyFont="1" applyAlignment="1">
      <alignment horizontal="center"/>
    </xf>
    <xf numFmtId="0" fontId="7" fillId="6" borderId="27" xfId="0" applyFont="1" applyFill="1" applyBorder="1" applyAlignment="1" applyProtection="1">
      <alignment horizontal="center" vertical="center" wrapText="1"/>
      <protection/>
    </xf>
    <xf numFmtId="0" fontId="3" fillId="6" borderId="27" xfId="0" applyFont="1" applyFill="1" applyBorder="1" applyAlignment="1" applyProtection="1">
      <alignment horizontal="center" vertical="center" wrapText="1"/>
      <protection/>
    </xf>
    <xf numFmtId="0" fontId="11" fillId="6" borderId="27" xfId="0" applyFont="1" applyFill="1" applyBorder="1" applyAlignment="1" applyProtection="1">
      <alignment horizontal="center" vertical="center" wrapText="1"/>
      <protection/>
    </xf>
    <xf numFmtId="0" fontId="11" fillId="6" borderId="27" xfId="0" applyFont="1" applyFill="1" applyBorder="1" applyAlignment="1">
      <alignment horizontal="center" vertical="center" wrapText="1"/>
    </xf>
    <xf numFmtId="0" fontId="18" fillId="0" borderId="27" xfId="0" applyFont="1" applyBorder="1" applyAlignment="1">
      <alignment horizontal="left" vertical="top" wrapText="1"/>
    </xf>
    <xf numFmtId="165" fontId="18" fillId="0" borderId="27" xfId="0" applyNumberFormat="1" applyFont="1" applyBorder="1" applyAlignment="1">
      <alignment horizontal="left" vertical="center" wrapText="1"/>
    </xf>
    <xf numFmtId="0" fontId="18" fillId="0" borderId="27" xfId="0" applyFont="1" applyBorder="1" applyAlignment="1" applyProtection="1">
      <alignment horizontal="left" vertical="center" wrapText="1"/>
      <protection/>
    </xf>
    <xf numFmtId="0" fontId="15" fillId="0" borderId="27" xfId="0" applyFont="1" applyBorder="1" applyAlignment="1" applyProtection="1">
      <alignment horizontal="left" vertical="center" wrapText="1"/>
      <protection/>
    </xf>
    <xf numFmtId="0" fontId="15" fillId="0" borderId="27" xfId="0" applyFont="1" applyBorder="1" applyAlignment="1">
      <alignment vertical="center" wrapText="1"/>
    </xf>
    <xf numFmtId="165" fontId="15" fillId="0" borderId="27" xfId="0" applyNumberFormat="1" applyFont="1" applyBorder="1" applyAlignment="1" applyProtection="1">
      <alignment horizontal="left" vertical="center" wrapText="1"/>
      <protection/>
    </xf>
    <xf numFmtId="0" fontId="2" fillId="0" borderId="41" xfId="0" applyFont="1" applyFill="1" applyBorder="1" applyAlignment="1" applyProtection="1">
      <alignment horizontal="left" vertical="center" wrapText="1"/>
      <protection/>
    </xf>
    <xf numFmtId="0" fontId="15" fillId="0" borderId="41" xfId="0" applyFont="1" applyBorder="1" applyAlignment="1" applyProtection="1">
      <alignment horizontal="left" vertical="center" wrapText="1"/>
      <protection/>
    </xf>
    <xf numFmtId="0" fontId="15" fillId="0" borderId="27" xfId="0" applyFont="1" applyBorder="1" applyAlignment="1" applyProtection="1">
      <alignment horizontal="left" vertical="center"/>
      <protection/>
    </xf>
    <xf numFmtId="0" fontId="15" fillId="0" borderId="27" xfId="0" applyFont="1" applyBorder="1" applyAlignment="1">
      <alignment horizontal="left" vertical="top" wrapText="1"/>
    </xf>
    <xf numFmtId="0" fontId="15" fillId="0" borderId="27" xfId="0" applyFont="1" applyBorder="1" applyAlignment="1">
      <alignment wrapText="1"/>
    </xf>
    <xf numFmtId="0" fontId="18" fillId="0" borderId="27" xfId="0" applyFont="1" applyBorder="1" applyAlignment="1">
      <alignment vertical="center" wrapText="1"/>
    </xf>
    <xf numFmtId="0" fontId="18" fillId="0" borderId="27" xfId="0" applyFont="1" applyBorder="1" applyAlignment="1" applyProtection="1">
      <alignment horizontal="left" wrapText="1"/>
      <protection/>
    </xf>
    <xf numFmtId="0" fontId="15" fillId="0" borderId="27" xfId="0" applyFont="1" applyBorder="1" applyAlignment="1">
      <alignment horizontal="center" vertical="center" wrapText="1"/>
    </xf>
    <xf numFmtId="0" fontId="68" fillId="0" borderId="0" xfId="0" applyFont="1" applyAlignment="1">
      <alignment horizontal="left" vertical="center"/>
    </xf>
    <xf numFmtId="0" fontId="16" fillId="0" borderId="0" xfId="0" applyFont="1" applyProtection="1">
      <protection/>
    </xf>
    <xf numFmtId="0" fontId="25" fillId="0" borderId="0" xfId="0" applyFont="1" applyAlignment="1">
      <alignment horizontal="center"/>
    </xf>
    <xf numFmtId="0" fontId="32" fillId="0" borderId="0" xfId="22">
      <alignment/>
      <protection/>
    </xf>
    <xf numFmtId="0" fontId="32" fillId="0" borderId="0" xfId="22" applyAlignment="1">
      <alignment horizontal="center"/>
      <protection/>
    </xf>
    <xf numFmtId="0" fontId="70" fillId="0" borderId="0" xfId="22" applyFont="1" applyAlignment="1">
      <alignment horizontal="center"/>
      <protection/>
    </xf>
    <xf numFmtId="0" fontId="58" fillId="0" borderId="0" xfId="22" applyFont="1">
      <alignment/>
      <protection/>
    </xf>
    <xf numFmtId="0" fontId="35" fillId="0" borderId="0" xfId="22" applyFont="1" applyAlignment="1">
      <alignment horizontal="right"/>
      <protection/>
    </xf>
    <xf numFmtId="0" fontId="32" fillId="2" borderId="0" xfId="22" applyFill="1" applyBorder="1">
      <alignment/>
      <protection/>
    </xf>
    <xf numFmtId="0" fontId="71" fillId="7" borderId="27" xfId="22" applyFont="1" applyFill="1" applyBorder="1">
      <alignment/>
      <protection/>
    </xf>
    <xf numFmtId="0" fontId="32" fillId="0" borderId="0" xfId="22" applyProtection="1">
      <alignment/>
      <protection/>
    </xf>
    <xf numFmtId="0" fontId="32" fillId="0" borderId="0" xfId="22" applyProtection="1">
      <alignment/>
      <protection locked="0"/>
    </xf>
    <xf numFmtId="0" fontId="32" fillId="7" borderId="27" xfId="22" applyFill="1" applyBorder="1" applyProtection="1">
      <alignment/>
      <protection locked="0"/>
    </xf>
    <xf numFmtId="0" fontId="32" fillId="0" borderId="0" xfId="22" applyBorder="1" applyProtection="1">
      <alignment/>
      <protection locked="0"/>
    </xf>
    <xf numFmtId="0" fontId="35" fillId="0" borderId="27" xfId="22" applyFont="1" applyBorder="1" applyAlignment="1" applyProtection="1">
      <alignment horizontal="center"/>
      <protection locked="0"/>
    </xf>
    <xf numFmtId="0" fontId="32" fillId="0" borderId="0" xfId="22" applyBorder="1" applyAlignment="1" applyProtection="1">
      <alignment horizontal="center"/>
      <protection locked="0"/>
    </xf>
    <xf numFmtId="0" fontId="7" fillId="0" borderId="0" xfId="0" applyFont="1" applyAlignment="1">
      <alignment vertical="center"/>
    </xf>
    <xf numFmtId="0" fontId="0" fillId="0" borderId="0" xfId="0" applyAlignment="1">
      <alignment/>
    </xf>
    <xf numFmtId="0" fontId="3" fillId="0" borderId="0" xfId="0" applyFont="1" applyAlignment="1">
      <alignment vertical="center"/>
    </xf>
    <xf numFmtId="0" fontId="0" fillId="0" borderId="0" xfId="0" applyFont="1" applyAlignment="1">
      <alignment/>
    </xf>
    <xf numFmtId="0" fontId="72" fillId="0" borderId="0" xfId="0" applyFont="1" applyAlignment="1">
      <alignment horizontal="left" vertical="center"/>
    </xf>
    <xf numFmtId="0" fontId="49" fillId="0" borderId="0" xfId="0" applyFont="1" applyAlignment="1">
      <alignment horizontal="left" vertical="center"/>
    </xf>
    <xf numFmtId="0" fontId="72" fillId="0" borderId="0" xfId="0" applyFont="1" applyAlignment="1">
      <alignment/>
    </xf>
    <xf numFmtId="0" fontId="32" fillId="2" borderId="0" xfId="22" applyFill="1" applyBorder="1" applyProtection="1">
      <alignment/>
      <protection locked="0"/>
    </xf>
    <xf numFmtId="0" fontId="72" fillId="0" borderId="0" xfId="0" applyFont="1" applyBorder="1" applyAlignment="1">
      <alignment/>
    </xf>
    <xf numFmtId="0" fontId="0" fillId="2" borderId="0" xfId="0" applyFont="1" applyFill="1" applyBorder="1"/>
    <xf numFmtId="0" fontId="71" fillId="0" borderId="0" xfId="22" applyFont="1" applyAlignment="1">
      <alignment wrapText="1"/>
      <protection/>
    </xf>
    <xf numFmtId="164" fontId="2" fillId="7" borderId="27" xfId="0" applyNumberFormat="1" applyFont="1" applyFill="1" applyBorder="1" applyAlignment="1" applyProtection="1">
      <alignment horizontal="center" vertical="center" wrapText="1"/>
      <protection locked="0"/>
    </xf>
    <xf numFmtId="164" fontId="2" fillId="7" borderId="27" xfId="0" applyNumberFormat="1" applyFont="1" applyFill="1" applyBorder="1" applyAlignment="1" applyProtection="1">
      <alignment horizontal="center" vertical="center"/>
      <protection locked="0"/>
    </xf>
    <xf numFmtId="0" fontId="4" fillId="0" borderId="0" xfId="0" applyFont="1" applyBorder="1"/>
    <xf numFmtId="0" fontId="54" fillId="5" borderId="31" xfId="0" applyFont="1" applyFill="1" applyBorder="1" applyAlignment="1">
      <alignment horizontal="center" vertical="top" wrapText="1"/>
    </xf>
    <xf numFmtId="0" fontId="0" fillId="0" borderId="0" xfId="0" applyBorder="1" applyAlignment="1">
      <alignment wrapText="1"/>
    </xf>
    <xf numFmtId="0" fontId="54" fillId="0" borderId="0" xfId="0" applyFont="1" applyAlignment="1">
      <alignment/>
    </xf>
    <xf numFmtId="0" fontId="13" fillId="0" borderId="0" xfId="0" applyFont="1" applyAlignment="1">
      <alignment/>
    </xf>
    <xf numFmtId="0" fontId="49" fillId="7" borderId="27" xfId="0" applyFont="1" applyFill="1" applyBorder="1" applyAlignment="1">
      <alignment horizontal="left" vertical="center"/>
    </xf>
    <xf numFmtId="0" fontId="49" fillId="7" borderId="42" xfId="0" applyFont="1" applyFill="1" applyBorder="1" applyAlignment="1">
      <alignment horizontal="left" vertical="center"/>
    </xf>
    <xf numFmtId="0" fontId="28" fillId="0" borderId="0" xfId="0" applyFont="1" applyAlignment="1">
      <alignment horizontal="left" vertical="center"/>
    </xf>
    <xf numFmtId="0" fontId="74" fillId="0" borderId="0" xfId="0" applyFont="1"/>
    <xf numFmtId="164" fontId="49" fillId="7" borderId="27" xfId="0" applyNumberFormat="1" applyFont="1" applyFill="1" applyBorder="1" applyAlignment="1" applyProtection="1">
      <alignment horizontal="center" wrapText="1"/>
      <protection locked="0"/>
    </xf>
    <xf numFmtId="0" fontId="44" fillId="7" borderId="19" xfId="0" applyFont="1" applyFill="1" applyBorder="1" applyAlignment="1" applyProtection="1">
      <alignment horizontal="left" vertical="center"/>
      <protection locked="0"/>
    </xf>
    <xf numFmtId="0" fontId="44" fillId="7" borderId="17" xfId="0" applyFont="1" applyFill="1" applyBorder="1" applyAlignment="1" applyProtection="1">
      <alignment horizontal="left" vertical="center"/>
      <protection locked="0"/>
    </xf>
    <xf numFmtId="0" fontId="75" fillId="0" borderId="0" xfId="22" applyFont="1" applyProtection="1">
      <alignment/>
      <protection/>
    </xf>
    <xf numFmtId="0" fontId="32" fillId="0" borderId="0" xfId="22" applyBorder="1" applyProtection="1">
      <alignment/>
      <protection/>
    </xf>
    <xf numFmtId="0" fontId="32" fillId="0" borderId="0" xfId="22" applyAlignment="1" applyProtection="1">
      <alignment horizontal="right"/>
      <protection/>
    </xf>
    <xf numFmtId="0" fontId="32" fillId="0" borderId="0" xfId="22" applyFill="1" applyBorder="1" applyAlignment="1" applyProtection="1">
      <alignment horizontal="right"/>
      <protection/>
    </xf>
    <xf numFmtId="0" fontId="32" fillId="0" borderId="0" xfId="22" applyFill="1" applyBorder="1" applyAlignment="1" applyProtection="1">
      <alignment horizontal="left"/>
      <protection/>
    </xf>
    <xf numFmtId="0" fontId="35" fillId="0" borderId="0" xfId="22" applyFont="1" applyFill="1" applyBorder="1" applyAlignment="1" applyProtection="1">
      <alignment horizontal="left"/>
      <protection/>
    </xf>
    <xf numFmtId="0" fontId="32" fillId="0" borderId="0" xfId="22" applyAlignment="1" applyProtection="1">
      <alignment horizontal="left"/>
      <protection/>
    </xf>
    <xf numFmtId="0" fontId="32" fillId="0" borderId="0" xfId="22" applyAlignment="1" applyProtection="1">
      <alignment horizontal="right" wrapText="1"/>
      <protection/>
    </xf>
    <xf numFmtId="0" fontId="4" fillId="0" borderId="43" xfId="0" applyFont="1" applyBorder="1" applyAlignment="1" applyProtection="1">
      <alignment horizontal="left" vertical="top" wrapText="1" indent="1"/>
      <protection/>
    </xf>
    <xf numFmtId="0" fontId="15" fillId="0" borderId="41" xfId="0" applyFont="1" applyBorder="1" applyAlignment="1" applyProtection="1">
      <alignment horizontal="left" vertical="center" wrapText="1" indent="1"/>
      <protection/>
    </xf>
    <xf numFmtId="0" fontId="29" fillId="0" borderId="0" xfId="0" applyFont="1" applyAlignment="1" applyProtection="1">
      <alignment horizontal="left" vertical="center" indent="2"/>
      <protection/>
    </xf>
    <xf numFmtId="0" fontId="44" fillId="2" borderId="27" xfId="0" applyFont="1" applyFill="1" applyBorder="1" applyAlignment="1" applyProtection="1">
      <alignment horizontal="left" wrapText="1" indent="1"/>
      <protection/>
    </xf>
    <xf numFmtId="0" fontId="32" fillId="0" borderId="28" xfId="22" applyBorder="1" applyAlignment="1" applyProtection="1">
      <alignment horizontal="left" wrapText="1"/>
      <protection/>
    </xf>
    <xf numFmtId="0" fontId="32" fillId="0" borderId="43" xfId="22" applyBorder="1" applyAlignment="1" applyProtection="1">
      <alignment horizontal="left"/>
      <protection/>
    </xf>
    <xf numFmtId="0" fontId="35" fillId="0" borderId="41" xfId="22" applyFont="1" applyBorder="1" applyProtection="1">
      <alignment/>
      <protection/>
    </xf>
    <xf numFmtId="0" fontId="2" fillId="0" borderId="0" xfId="0" applyFont="1" applyProtection="1">
      <protection locked="0"/>
    </xf>
    <xf numFmtId="0" fontId="3" fillId="0" borderId="0" xfId="0" applyFont="1" applyAlignment="1" applyProtection="1">
      <alignment horizontal="right"/>
      <protection locked="0"/>
    </xf>
    <xf numFmtId="0" fontId="2" fillId="0" borderId="0" xfId="0" applyFont="1" applyBorder="1" applyProtection="1">
      <protection locked="0"/>
    </xf>
    <xf numFmtId="0" fontId="2" fillId="0" borderId="0" xfId="0" applyFont="1" applyAlignment="1" applyProtection="1">
      <alignment vertical="top" wrapText="1"/>
      <protection locked="0"/>
    </xf>
    <xf numFmtId="0" fontId="2" fillId="0" borderId="0" xfId="0" applyFont="1" applyAlignment="1" applyProtection="1">
      <alignment wrapText="1"/>
      <protection locked="0"/>
    </xf>
    <xf numFmtId="0" fontId="0" fillId="0" borderId="27" xfId="0" applyFont="1" applyBorder="1" applyAlignment="1">
      <alignment horizontal="center" vertical="center"/>
    </xf>
    <xf numFmtId="0" fontId="2" fillId="0" borderId="27" xfId="0" applyFont="1" applyFill="1" applyBorder="1" applyAlignment="1" applyProtection="1">
      <alignment horizontal="center" vertical="center" wrapText="1"/>
      <protection/>
    </xf>
    <xf numFmtId="0" fontId="0" fillId="0" borderId="37" xfId="0" applyBorder="1" applyAlignment="1">
      <alignment wrapText="1"/>
    </xf>
    <xf numFmtId="0" fontId="32" fillId="7" borderId="27" xfId="22" applyFill="1" applyBorder="1" applyAlignment="1" applyProtection="1">
      <alignment horizontal="left" vertical="center"/>
      <protection locked="0"/>
    </xf>
    <xf numFmtId="0" fontId="41" fillId="7" borderId="27" xfId="0" applyFont="1" applyFill="1" applyBorder="1" applyAlignment="1" applyProtection="1">
      <alignment horizontal="left" vertical="center"/>
      <protection locked="0"/>
    </xf>
    <xf numFmtId="0" fontId="73" fillId="7" borderId="27" xfId="22" applyFont="1" applyFill="1" applyBorder="1" applyAlignment="1" applyProtection="1">
      <alignment horizontal="left" vertical="center"/>
      <protection locked="0"/>
    </xf>
    <xf numFmtId="0" fontId="0" fillId="0" borderId="36" xfId="0" applyBorder="1" applyAlignment="1">
      <alignment wrapText="1"/>
    </xf>
    <xf numFmtId="0" fontId="72" fillId="0" borderId="36" xfId="20" applyFont="1" applyBorder="1" applyAlignment="1">
      <alignment vertical="center"/>
    </xf>
    <xf numFmtId="0" fontId="72" fillId="0" borderId="37" xfId="0" applyFont="1" applyBorder="1" applyAlignment="1">
      <alignment/>
    </xf>
    <xf numFmtId="0" fontId="72" fillId="0" borderId="38" xfId="0" applyFont="1" applyBorder="1" applyAlignment="1">
      <alignment/>
    </xf>
    <xf numFmtId="0" fontId="72" fillId="0" borderId="7" xfId="0" applyFont="1" applyBorder="1" applyAlignment="1">
      <alignment/>
    </xf>
    <xf numFmtId="0" fontId="72" fillId="0" borderId="39" xfId="0" applyFont="1" applyBorder="1" applyAlignment="1">
      <alignment/>
    </xf>
    <xf numFmtId="0" fontId="38" fillId="0" borderId="4" xfId="0" applyFont="1" applyBorder="1"/>
    <xf numFmtId="0" fontId="38" fillId="0" borderId="35" xfId="0" applyFont="1" applyBorder="1"/>
    <xf numFmtId="0" fontId="49" fillId="0" borderId="34" xfId="0" applyFont="1" applyBorder="1"/>
    <xf numFmtId="0" fontId="49" fillId="0" borderId="4" xfId="0" applyFont="1" applyBorder="1"/>
    <xf numFmtId="0" fontId="49" fillId="0" borderId="38" xfId="0" applyFont="1" applyBorder="1"/>
    <xf numFmtId="0" fontId="49" fillId="0" borderId="7" xfId="0" applyFont="1" applyBorder="1"/>
    <xf numFmtId="0" fontId="67" fillId="0" borderId="7" xfId="0" applyFont="1" applyBorder="1"/>
    <xf numFmtId="0" fontId="38" fillId="0" borderId="7" xfId="0" applyFont="1" applyBorder="1"/>
    <xf numFmtId="0" fontId="38" fillId="0" borderId="39" xfId="0" applyFont="1" applyBorder="1"/>
    <xf numFmtId="0" fontId="49" fillId="0" borderId="35" xfId="0" applyFont="1" applyBorder="1"/>
    <xf numFmtId="0" fontId="78" fillId="0" borderId="0" xfId="0" applyFont="1"/>
    <xf numFmtId="164" fontId="49" fillId="7" borderId="27" xfId="0" applyNumberFormat="1" applyFont="1" applyFill="1" applyBorder="1" applyAlignment="1" applyProtection="1">
      <alignment horizontal="center" vertical="center"/>
      <protection locked="0"/>
    </xf>
    <xf numFmtId="0" fontId="2" fillId="8" borderId="0" xfId="0" applyFont="1" applyFill="1" applyBorder="1" applyAlignment="1">
      <alignment horizontal="center" wrapText="1"/>
    </xf>
    <xf numFmtId="0" fontId="2" fillId="8" borderId="0" xfId="0" applyFont="1" applyFill="1" applyBorder="1" applyAlignment="1" applyProtection="1">
      <alignment horizontal="center" wrapText="1"/>
      <protection/>
    </xf>
    <xf numFmtId="0" fontId="3" fillId="8" borderId="0" xfId="0" applyFont="1" applyFill="1" applyBorder="1" applyAlignment="1" applyProtection="1">
      <alignment horizontal="center" vertical="center" wrapText="1"/>
      <protection/>
    </xf>
    <xf numFmtId="164" fontId="3" fillId="8" borderId="0" xfId="0" applyNumberFormat="1" applyFont="1" applyFill="1" applyBorder="1" applyAlignment="1" applyProtection="1">
      <alignment horizontal="center" vertical="center" wrapText="1"/>
      <protection locked="0"/>
    </xf>
    <xf numFmtId="0" fontId="2" fillId="8" borderId="44" xfId="0" applyFont="1" applyFill="1" applyBorder="1" applyAlignment="1" applyProtection="1">
      <alignment horizontal="center" vertical="center" wrapText="1"/>
      <protection/>
    </xf>
    <xf numFmtId="0" fontId="2" fillId="8" borderId="44" xfId="0" applyFont="1" applyFill="1" applyBorder="1" applyAlignment="1" applyProtection="1">
      <alignment horizontal="left" vertical="center" wrapText="1"/>
      <protection/>
    </xf>
    <xf numFmtId="0" fontId="3" fillId="8" borderId="44" xfId="0" applyFont="1" applyFill="1" applyBorder="1" applyAlignment="1" applyProtection="1">
      <alignment horizontal="center" vertical="center" wrapText="1"/>
      <protection/>
    </xf>
    <xf numFmtId="164" fontId="3" fillId="8" borderId="45" xfId="0" applyNumberFormat="1" applyFont="1" applyFill="1" applyBorder="1" applyAlignment="1" applyProtection="1">
      <alignment horizontal="center" vertical="center" wrapText="1"/>
      <protection/>
    </xf>
    <xf numFmtId="0" fontId="2" fillId="8" borderId="46" xfId="0" applyFont="1" applyFill="1" applyBorder="1" applyAlignment="1" applyProtection="1">
      <alignment horizontal="center" vertical="center" wrapText="1"/>
      <protection/>
    </xf>
    <xf numFmtId="16" fontId="32" fillId="7" borderId="27" xfId="22" applyNumberFormat="1" applyFill="1" applyBorder="1" applyAlignment="1" applyProtection="1">
      <alignment horizontal="left" vertical="center"/>
      <protection locked="0"/>
    </xf>
    <xf numFmtId="17" fontId="32" fillId="7" borderId="27" xfId="22" applyNumberFormat="1" applyFill="1" applyBorder="1" applyAlignment="1" applyProtection="1">
      <alignment horizontal="left" vertical="center"/>
      <protection locked="0"/>
    </xf>
    <xf numFmtId="0" fontId="81" fillId="0" borderId="0" xfId="0" applyFont="1" applyAlignment="1">
      <alignment horizontal="center"/>
    </xf>
    <xf numFmtId="0" fontId="0" fillId="0" borderId="0" xfId="0" applyAlignment="1">
      <alignment horizontal="center"/>
    </xf>
    <xf numFmtId="43" fontId="0" fillId="0" borderId="0" xfId="18" applyFont="1"/>
    <xf numFmtId="43" fontId="0" fillId="0" borderId="0" xfId="18" applyFont="1" applyBorder="1"/>
    <xf numFmtId="0" fontId="85" fillId="9" borderId="47" xfId="0" applyFont="1" applyFill="1" applyBorder="1" applyAlignment="1">
      <alignment horizontal="center" vertical="center"/>
    </xf>
    <xf numFmtId="0" fontId="86" fillId="9" borderId="47" xfId="0" applyFont="1" applyFill="1" applyBorder="1" applyAlignment="1">
      <alignment horizontal="center" vertical="center"/>
    </xf>
    <xf numFmtId="0" fontId="86" fillId="9" borderId="48" xfId="0" applyFont="1" applyFill="1" applyBorder="1" applyAlignment="1">
      <alignment vertical="center"/>
    </xf>
    <xf numFmtId="0" fontId="86" fillId="9" borderId="48" xfId="0" applyFont="1" applyFill="1" applyBorder="1" applyAlignment="1">
      <alignment horizontal="center" vertical="center"/>
    </xf>
    <xf numFmtId="0" fontId="86" fillId="9" borderId="49" xfId="0" applyFont="1" applyFill="1" applyBorder="1" applyAlignment="1">
      <alignment horizontal="center" vertical="center"/>
    </xf>
    <xf numFmtId="43" fontId="86" fillId="9" borderId="48" xfId="18" applyFont="1" applyFill="1" applyBorder="1" applyAlignment="1">
      <alignment horizontal="center" vertical="center"/>
    </xf>
    <xf numFmtId="0" fontId="87" fillId="0" borderId="0" xfId="0" applyFont="1" applyAlignment="1">
      <alignment horizontal="center"/>
    </xf>
    <xf numFmtId="0" fontId="79" fillId="0" borderId="43" xfId="0" applyFont="1" applyBorder="1"/>
    <xf numFmtId="0" fontId="79" fillId="0" borderId="0" xfId="0" applyFont="1" applyAlignment="1">
      <alignment horizontal="center"/>
    </xf>
    <xf numFmtId="0" fontId="79" fillId="0" borderId="43" xfId="0" applyFont="1" applyBorder="1" applyAlignment="1">
      <alignment wrapText="1"/>
    </xf>
    <xf numFmtId="0" fontId="79" fillId="0" borderId="0" xfId="0" applyFont="1"/>
    <xf numFmtId="0" fontId="89" fillId="0" borderId="43" xfId="0" applyFont="1" applyBorder="1"/>
    <xf numFmtId="0" fontId="89" fillId="0" borderId="0" xfId="0" applyFont="1" applyAlignment="1">
      <alignment horizontal="center"/>
    </xf>
    <xf numFmtId="0" fontId="0" fillId="9" borderId="49" xfId="0" applyFill="1" applyBorder="1" applyAlignment="1">
      <alignment horizontal="center"/>
    </xf>
    <xf numFmtId="0" fontId="86" fillId="9" borderId="49" xfId="0" applyFont="1" applyFill="1" applyBorder="1" applyAlignment="1">
      <alignment horizontal="right"/>
    </xf>
    <xf numFmtId="43" fontId="86" fillId="0" borderId="0" xfId="18" applyFont="1" applyBorder="1"/>
    <xf numFmtId="43" fontId="86" fillId="0" borderId="0" xfId="18" applyFont="1" applyAlignment="1">
      <alignment horizontal="left"/>
    </xf>
    <xf numFmtId="43" fontId="90" fillId="0" borderId="0" xfId="18" applyFont="1"/>
    <xf numFmtId="0" fontId="91" fillId="0" borderId="0" xfId="0" applyFont="1"/>
    <xf numFmtId="43" fontId="86" fillId="0" borderId="0" xfId="18" applyFont="1" applyBorder="1"/>
    <xf numFmtId="43" fontId="86" fillId="9" borderId="0" xfId="18" applyFont="1" applyFill="1"/>
    <xf numFmtId="0" fontId="0" fillId="9" borderId="0" xfId="0" applyFill="1"/>
    <xf numFmtId="43" fontId="86" fillId="9" borderId="0" xfId="18" applyFont="1" applyFill="1" applyBorder="1"/>
    <xf numFmtId="43" fontId="92" fillId="0" borderId="0" xfId="18" applyFont="1"/>
    <xf numFmtId="0" fontId="87" fillId="0" borderId="0" xfId="0" applyFont="1" applyFill="1" applyAlignment="1">
      <alignment horizontal="center"/>
    </xf>
    <xf numFmtId="0" fontId="79" fillId="0" borderId="37" xfId="0" applyFont="1" applyFill="1" applyBorder="1" applyAlignment="1">
      <alignment horizontal="center"/>
    </xf>
    <xf numFmtId="0" fontId="79" fillId="0" borderId="43" xfId="0" applyFont="1" applyFill="1" applyBorder="1"/>
    <xf numFmtId="0" fontId="0" fillId="0" borderId="0" xfId="0" applyFill="1"/>
    <xf numFmtId="0" fontId="0" fillId="0" borderId="43" xfId="0" applyFont="1" applyFill="1" applyBorder="1"/>
    <xf numFmtId="15" fontId="44" fillId="7" borderId="17" xfId="0" applyNumberFormat="1" applyFont="1" applyFill="1" applyBorder="1" applyAlignment="1" applyProtection="1">
      <alignment horizontal="left" vertical="center"/>
      <protection locked="0"/>
    </xf>
    <xf numFmtId="15" fontId="44" fillId="7" borderId="19" xfId="0" applyNumberFormat="1" applyFont="1" applyFill="1" applyBorder="1" applyAlignment="1" applyProtection="1">
      <alignment horizontal="left" vertical="center"/>
      <protection locked="0"/>
    </xf>
    <xf numFmtId="1" fontId="79" fillId="0" borderId="37" xfId="0" applyNumberFormat="1" applyFont="1" applyFill="1" applyBorder="1" applyAlignment="1">
      <alignment horizontal="center"/>
    </xf>
    <xf numFmtId="1" fontId="79" fillId="0" borderId="0" xfId="0" applyNumberFormat="1" applyFont="1" applyFill="1" applyAlignment="1">
      <alignment horizontal="center"/>
    </xf>
    <xf numFmtId="1" fontId="79" fillId="0" borderId="0" xfId="0" applyNumberFormat="1" applyFont="1" applyAlignment="1">
      <alignment horizontal="center"/>
    </xf>
    <xf numFmtId="1" fontId="79" fillId="0" borderId="0" xfId="0" applyNumberFormat="1" applyFont="1"/>
    <xf numFmtId="4" fontId="79" fillId="0" borderId="0" xfId="18" applyNumberFormat="1" applyFont="1" applyFill="1" applyBorder="1"/>
    <xf numFmtId="4" fontId="79" fillId="0" borderId="43" xfId="18" applyNumberFormat="1" applyFont="1" applyFill="1" applyBorder="1"/>
    <xf numFmtId="4" fontId="79" fillId="0" borderId="37" xfId="18" applyNumberFormat="1" applyFont="1" applyFill="1" applyBorder="1"/>
    <xf numFmtId="4" fontId="79" fillId="9" borderId="37" xfId="18" applyNumberFormat="1" applyFont="1" applyFill="1" applyBorder="1"/>
    <xf numFmtId="4" fontId="88" fillId="0" borderId="37" xfId="18" applyNumberFormat="1" applyFont="1" applyFill="1" applyBorder="1"/>
    <xf numFmtId="4" fontId="0" fillId="0" borderId="37" xfId="18" applyNumberFormat="1" applyFont="1" applyFill="1" applyBorder="1"/>
    <xf numFmtId="4" fontId="86" fillId="0" borderId="37" xfId="18" applyNumberFormat="1" applyFont="1" applyFill="1" applyBorder="1"/>
    <xf numFmtId="4" fontId="79" fillId="0" borderId="37" xfId="18" applyNumberFormat="1" applyFont="1" applyBorder="1"/>
    <xf numFmtId="4" fontId="90" fillId="9" borderId="48" xfId="18" applyNumberFormat="1" applyFont="1" applyFill="1" applyBorder="1"/>
    <xf numFmtId="4" fontId="90" fillId="9" borderId="47" xfId="18" applyNumberFormat="1" applyFont="1" applyFill="1" applyBorder="1"/>
    <xf numFmtId="0" fontId="54" fillId="0" borderId="0" xfId="0" applyFont="1" applyBorder="1" applyAlignment="1" applyProtection="1">
      <alignment horizontal="center"/>
      <protection/>
    </xf>
    <xf numFmtId="0" fontId="42" fillId="0" borderId="10" xfId="0" applyFont="1" applyBorder="1" applyAlignment="1">
      <alignment horizontal="left" vertical="center"/>
    </xf>
    <xf numFmtId="0" fontId="43" fillId="0" borderId="11" xfId="0" applyFont="1" applyBorder="1" applyAlignment="1">
      <alignment wrapText="1"/>
    </xf>
    <xf numFmtId="0" fontId="45" fillId="0" borderId="13" xfId="0" applyFont="1" applyBorder="1" applyAlignment="1">
      <alignment horizontal="center" vertical="center" wrapText="1"/>
    </xf>
    <xf numFmtId="0" fontId="47" fillId="2" borderId="14" xfId="0" applyFont="1" applyFill="1" applyBorder="1" applyAlignment="1">
      <alignment horizontal="center" vertical="top" wrapText="1"/>
    </xf>
    <xf numFmtId="0" fontId="46" fillId="0" borderId="10" xfId="0" applyFont="1" applyBorder="1" applyAlignment="1">
      <alignment wrapText="1"/>
    </xf>
    <xf numFmtId="164" fontId="38" fillId="0" borderId="15" xfId="0" applyNumberFormat="1" applyFont="1" applyBorder="1" applyAlignment="1">
      <alignment horizontal="center"/>
    </xf>
    <xf numFmtId="164" fontId="38" fillId="0" borderId="16" xfId="0" applyNumberFormat="1" applyFont="1" applyBorder="1" applyAlignment="1">
      <alignment horizontal="center"/>
    </xf>
    <xf numFmtId="0" fontId="44" fillId="10" borderId="32" xfId="0" applyFont="1" applyFill="1" applyBorder="1" applyAlignment="1" applyProtection="1">
      <alignment horizontal="left" vertical="center"/>
      <protection locked="0"/>
    </xf>
    <xf numFmtId="0" fontId="44" fillId="10" borderId="9" xfId="0" applyFont="1" applyFill="1" applyBorder="1" applyAlignment="1" applyProtection="1">
      <alignment horizontal="left" vertical="center"/>
      <protection locked="0"/>
    </xf>
    <xf numFmtId="0" fontId="44" fillId="10" borderId="50" xfId="0" applyFont="1" applyFill="1" applyBorder="1" applyAlignment="1" applyProtection="1">
      <alignment horizontal="left" vertical="center"/>
      <protection locked="0"/>
    </xf>
    <xf numFmtId="0" fontId="38" fillId="0" borderId="8" xfId="0" applyFont="1" applyBorder="1"/>
    <xf numFmtId="0" fontId="38" fillId="0" borderId="5" xfId="0" applyFont="1" applyBorder="1"/>
    <xf numFmtId="0" fontId="44" fillId="0" borderId="12" xfId="0" applyFont="1" applyBorder="1"/>
    <xf numFmtId="14" fontId="44" fillId="10" borderId="17" xfId="0" applyNumberFormat="1" applyFont="1" applyFill="1" applyBorder="1" applyAlignment="1" applyProtection="1">
      <alignment horizontal="left" vertical="center"/>
      <protection locked="0"/>
    </xf>
    <xf numFmtId="14" fontId="44" fillId="10" borderId="19" xfId="0" applyNumberFormat="1" applyFont="1" applyFill="1" applyBorder="1" applyAlignment="1" applyProtection="1">
      <alignment horizontal="left" vertical="center"/>
      <protection locked="0"/>
    </xf>
    <xf numFmtId="0" fontId="44" fillId="2" borderId="0" xfId="0" applyFont="1" applyFill="1" applyAlignment="1" applyProtection="1">
      <alignment horizontal="left" vertical="top" wrapText="1"/>
      <protection locked="0"/>
    </xf>
    <xf numFmtId="0" fontId="44" fillId="2" borderId="0" xfId="0" applyFont="1" applyFill="1" applyAlignment="1" applyProtection="1">
      <alignment horizontal="left" vertical="center"/>
      <protection locked="0"/>
    </xf>
    <xf numFmtId="0" fontId="38" fillId="2" borderId="2" xfId="0" applyFont="1" applyFill="1" applyBorder="1"/>
    <xf numFmtId="0" fontId="38" fillId="2" borderId="0" xfId="0" applyFont="1" applyFill="1"/>
    <xf numFmtId="0" fontId="49" fillId="0" borderId="2" xfId="0" applyFont="1" applyBorder="1"/>
    <xf numFmtId="0" fontId="36" fillId="0" borderId="0" xfId="0" applyFont="1"/>
    <xf numFmtId="0" fontId="36" fillId="0" borderId="3" xfId="0" applyFont="1" applyBorder="1"/>
    <xf numFmtId="0" fontId="36" fillId="0" borderId="2" xfId="0" applyFont="1" applyBorder="1"/>
    <xf numFmtId="0" fontId="54" fillId="0" borderId="0" xfId="0" applyFont="1" applyAlignment="1">
      <alignment horizontal="center"/>
    </xf>
    <xf numFmtId="0" fontId="54" fillId="0" borderId="0" xfId="0" applyFont="1" applyAlignment="1">
      <alignment horizontal="center"/>
    </xf>
    <xf numFmtId="164" fontId="49" fillId="10" borderId="27" xfId="0" applyNumberFormat="1" applyFont="1" applyFill="1" applyBorder="1" applyAlignment="1" applyProtection="1">
      <alignment horizontal="center" wrapText="1"/>
      <protection locked="0"/>
    </xf>
    <xf numFmtId="0" fontId="36" fillId="2" borderId="0" xfId="0" applyFont="1" applyFill="1"/>
    <xf numFmtId="0" fontId="0" fillId="2" borderId="0" xfId="0" applyFill="1"/>
    <xf numFmtId="0" fontId="49" fillId="2" borderId="0" xfId="0" applyFont="1" applyFill="1"/>
    <xf numFmtId="0" fontId="36" fillId="0" borderId="30" xfId="0" applyFont="1" applyBorder="1"/>
    <xf numFmtId="0" fontId="36" fillId="0" borderId="18" xfId="0" applyFont="1" applyBorder="1"/>
    <xf numFmtId="0" fontId="36" fillId="0" borderId="31" xfId="0" applyFont="1" applyBorder="1"/>
    <xf numFmtId="0" fontId="50" fillId="0" borderId="0" xfId="0" applyFont="1"/>
    <xf numFmtId="0" fontId="55" fillId="0" borderId="0" xfId="0" applyFont="1"/>
    <xf numFmtId="0" fontId="56" fillId="0" borderId="0" xfId="0" applyFont="1"/>
    <xf numFmtId="0" fontId="54" fillId="0" borderId="0" xfId="0" applyFont="1"/>
    <xf numFmtId="0" fontId="44" fillId="0" borderId="6" xfId="0" applyFont="1" applyBorder="1" applyAlignment="1" applyProtection="1">
      <alignment horizontal="left" vertical="top" wrapText="1"/>
      <protection locked="0"/>
    </xf>
    <xf numFmtId="0" fontId="44" fillId="0" borderId="7" xfId="0" applyFont="1" applyBorder="1" applyAlignment="1" applyProtection="1">
      <alignment horizontal="left" vertical="top" wrapText="1"/>
      <protection locked="0"/>
    </xf>
    <xf numFmtId="0" fontId="44" fillId="0" borderId="8" xfId="0" applyFont="1" applyBorder="1" applyAlignment="1" applyProtection="1">
      <alignment horizontal="left" vertical="top" wrapText="1"/>
      <protection locked="0"/>
    </xf>
    <xf numFmtId="0" fontId="15" fillId="0" borderId="0" xfId="0" applyFont="1"/>
    <xf numFmtId="44" fontId="44" fillId="0" borderId="7" xfId="16" applyFont="1" applyBorder="1" applyAlignment="1" applyProtection="1">
      <alignment vertical="center" wrapText="1"/>
      <protection locked="0"/>
    </xf>
    <xf numFmtId="0" fontId="15" fillId="0" borderId="0" xfId="0" applyFont="1" applyAlignment="1">
      <alignment vertical="center"/>
    </xf>
    <xf numFmtId="44" fontId="44" fillId="0" borderId="7" xfId="0" applyNumberFormat="1" applyFont="1" applyBorder="1" applyAlignment="1" applyProtection="1">
      <alignment horizontal="left" vertical="top" wrapText="1"/>
      <protection locked="0"/>
    </xf>
    <xf numFmtId="44" fontId="44" fillId="0" borderId="9" xfId="16" applyFont="1" applyBorder="1" applyAlignment="1" applyProtection="1">
      <alignment vertical="center" wrapText="1"/>
      <protection locked="0"/>
    </xf>
    <xf numFmtId="0" fontId="15" fillId="0" borderId="0" xfId="0" applyFont="1" applyAlignment="1">
      <alignment horizontal="left" vertical="center" indent="4"/>
    </xf>
    <xf numFmtId="44" fontId="47" fillId="0" borderId="7" xfId="16" applyFont="1" applyBorder="1" applyAlignment="1" applyProtection="1">
      <alignment vertical="center" wrapText="1"/>
      <protection locked="0"/>
    </xf>
    <xf numFmtId="44" fontId="41" fillId="2" borderId="1" xfId="16" applyFont="1" applyFill="1" applyBorder="1" applyProtection="1">
      <protection locked="0"/>
    </xf>
    <xf numFmtId="0" fontId="44" fillId="10" borderId="19" xfId="0" applyFont="1" applyFill="1" applyBorder="1" applyAlignment="1" applyProtection="1">
      <alignment horizontal="left" vertical="center"/>
      <protection locked="0"/>
    </xf>
    <xf numFmtId="3" fontId="79" fillId="0" borderId="43" xfId="18" applyNumberFormat="1" applyFont="1" applyFill="1" applyBorder="1"/>
    <xf numFmtId="3" fontId="79" fillId="0" borderId="37" xfId="18" applyNumberFormat="1" applyFont="1" applyFill="1" applyBorder="1"/>
    <xf numFmtId="3" fontId="79" fillId="0" borderId="0" xfId="18" applyNumberFormat="1" applyFont="1" applyFill="1" applyBorder="1"/>
    <xf numFmtId="43" fontId="86" fillId="9" borderId="49" xfId="18" applyFont="1" applyFill="1" applyBorder="1" applyAlignment="1">
      <alignment horizontal="right" vertical="center"/>
    </xf>
    <xf numFmtId="0" fontId="0" fillId="9" borderId="4" xfId="0" applyFill="1" applyBorder="1"/>
    <xf numFmtId="0" fontId="0" fillId="9" borderId="36" xfId="0" applyFill="1" applyBorder="1"/>
    <xf numFmtId="0" fontId="0" fillId="9" borderId="0" xfId="0" applyFill="1" applyBorder="1"/>
    <xf numFmtId="0" fontId="0" fillId="9" borderId="37" xfId="0" applyFill="1" applyBorder="1"/>
    <xf numFmtId="0" fontId="0" fillId="9" borderId="36" xfId="0" applyFont="1" applyFill="1" applyBorder="1"/>
    <xf numFmtId="0" fontId="0" fillId="9" borderId="38" xfId="0" applyFont="1" applyFill="1" applyBorder="1"/>
    <xf numFmtId="0" fontId="0" fillId="9" borderId="7" xfId="0" applyFill="1" applyBorder="1"/>
    <xf numFmtId="0" fontId="86" fillId="9" borderId="34" xfId="0" applyFont="1" applyFill="1" applyBorder="1"/>
    <xf numFmtId="0" fontId="54" fillId="0" borderId="0" xfId="0" applyFont="1" applyAlignment="1">
      <alignment horizontal="center"/>
    </xf>
    <xf numFmtId="0" fontId="0" fillId="0" borderId="0" xfId="0"/>
    <xf numFmtId="14" fontId="44" fillId="7" borderId="17" xfId="0" applyNumberFormat="1" applyFont="1" applyFill="1" applyBorder="1" applyAlignment="1" applyProtection="1">
      <alignment horizontal="left" vertical="center"/>
      <protection locked="0"/>
    </xf>
    <xf numFmtId="43" fontId="0" fillId="0" borderId="0" xfId="18" applyFont="1" applyFill="1"/>
    <xf numFmtId="0" fontId="0" fillId="9" borderId="0" xfId="0" applyFont="1" applyFill="1" applyBorder="1"/>
    <xf numFmtId="43" fontId="0" fillId="9" borderId="37" xfId="18" applyFont="1" applyFill="1" applyBorder="1"/>
    <xf numFmtId="43" fontId="86" fillId="9" borderId="39" xfId="0" applyNumberFormat="1" applyFont="1" applyFill="1" applyBorder="1"/>
    <xf numFmtId="43" fontId="0" fillId="0" borderId="0" xfId="0" applyNumberFormat="1"/>
    <xf numFmtId="43" fontId="86" fillId="9" borderId="35" xfId="18" applyFont="1" applyFill="1" applyBorder="1"/>
    <xf numFmtId="4" fontId="0" fillId="0" borderId="0" xfId="0" applyNumberFormat="1"/>
    <xf numFmtId="0" fontId="54" fillId="0" borderId="0" xfId="0" applyFont="1" applyAlignment="1">
      <alignment horizontal="center"/>
    </xf>
    <xf numFmtId="0" fontId="44" fillId="10" borderId="32" xfId="0" applyFont="1" applyFill="1" applyBorder="1" applyAlignment="1" applyProtection="1">
      <alignment horizontal="left" vertical="center"/>
      <protection locked="0"/>
    </xf>
    <xf numFmtId="166" fontId="44" fillId="10" borderId="17" xfId="0" applyNumberFormat="1" applyFont="1" applyFill="1" applyBorder="1" applyAlignment="1" applyProtection="1">
      <alignment horizontal="left" vertical="center"/>
      <protection locked="0"/>
    </xf>
    <xf numFmtId="0" fontId="87" fillId="4" borderId="0" xfId="0" applyFont="1" applyFill="1" applyAlignment="1">
      <alignment horizontal="center"/>
    </xf>
    <xf numFmtId="0" fontId="79" fillId="4" borderId="43" xfId="0" applyFont="1" applyFill="1" applyBorder="1"/>
    <xf numFmtId="4" fontId="79" fillId="4" borderId="37" xfId="18" applyNumberFormat="1" applyFont="1" applyFill="1" applyBorder="1"/>
    <xf numFmtId="4" fontId="88" fillId="4" borderId="37" xfId="18" applyNumberFormat="1" applyFont="1" applyFill="1" applyBorder="1"/>
    <xf numFmtId="0" fontId="0" fillId="4" borderId="0" xfId="0" applyFill="1"/>
    <xf numFmtId="0" fontId="0" fillId="4" borderId="0" xfId="0" applyFont="1" applyFill="1"/>
    <xf numFmtId="4" fontId="88" fillId="4" borderId="0" xfId="18" applyNumberFormat="1" applyFont="1" applyFill="1" applyBorder="1"/>
    <xf numFmtId="4" fontId="88" fillId="0" borderId="0" xfId="18" applyNumberFormat="1" applyFont="1" applyFill="1" applyBorder="1"/>
    <xf numFmtId="4" fontId="86" fillId="0" borderId="0" xfId="18" applyNumberFormat="1" applyFont="1" applyFill="1" applyBorder="1"/>
    <xf numFmtId="1" fontId="79" fillId="4" borderId="37" xfId="0" applyNumberFormat="1" applyFont="1" applyFill="1" applyBorder="1" applyAlignment="1">
      <alignment horizontal="center"/>
    </xf>
    <xf numFmtId="0" fontId="0" fillId="4" borderId="43" xfId="0" applyFill="1" applyBorder="1"/>
    <xf numFmtId="0" fontId="0" fillId="4" borderId="37" xfId="0" applyFill="1" applyBorder="1"/>
    <xf numFmtId="1" fontId="79" fillId="4" borderId="0" xfId="0" applyNumberFormat="1" applyFont="1" applyFill="1" applyAlignment="1">
      <alignment horizontal="center"/>
    </xf>
    <xf numFmtId="4" fontId="0" fillId="4" borderId="37" xfId="18" applyNumberFormat="1" applyFont="1" applyFill="1" applyBorder="1"/>
    <xf numFmtId="0" fontId="79" fillId="4" borderId="43" xfId="0" applyFont="1" applyFill="1" applyBorder="1" applyAlignment="1">
      <alignment wrapText="1"/>
    </xf>
    <xf numFmtId="0" fontId="82" fillId="11" borderId="0" xfId="0" applyFont="1" applyFill="1" applyAlignment="1">
      <alignment horizontal="center"/>
    </xf>
    <xf numFmtId="0" fontId="83" fillId="11" borderId="0" xfId="0" applyFont="1" applyFill="1" applyAlignment="1">
      <alignment horizontal="center"/>
    </xf>
    <xf numFmtId="0" fontId="83" fillId="11" borderId="0" xfId="0" applyFont="1" applyFill="1"/>
    <xf numFmtId="43" fontId="83" fillId="11" borderId="0" xfId="18" applyFont="1" applyFill="1"/>
    <xf numFmtId="43" fontId="83" fillId="11" borderId="0" xfId="18" applyFont="1" applyFill="1" applyBorder="1"/>
    <xf numFmtId="0" fontId="0" fillId="11" borderId="0" xfId="0" applyFill="1"/>
    <xf numFmtId="164" fontId="50" fillId="0" borderId="29" xfId="0" applyNumberFormat="1" applyFont="1" applyFill="1" applyBorder="1" applyAlignment="1" applyProtection="1">
      <alignment horizontal="center" vertical="center"/>
      <protection/>
    </xf>
    <xf numFmtId="43" fontId="86" fillId="0" borderId="0" xfId="18" applyFont="1" applyFill="1" applyBorder="1" applyAlignment="1">
      <alignment horizontal="center" vertical="center"/>
    </xf>
    <xf numFmtId="4" fontId="36" fillId="0" borderId="0" xfId="0" applyNumberFormat="1" applyFont="1"/>
    <xf numFmtId="43" fontId="86" fillId="0" borderId="0" xfId="18" applyNumberFormat="1" applyFont="1" applyBorder="1"/>
    <xf numFmtId="0" fontId="54" fillId="0" borderId="0" xfId="0" applyFont="1" applyAlignment="1">
      <alignment horizontal="center"/>
    </xf>
    <xf numFmtId="0" fontId="0" fillId="0" borderId="0" xfId="0"/>
    <xf numFmtId="4" fontId="90" fillId="0" borderId="0" xfId="18" applyNumberFormat="1" applyFont="1" applyFill="1" applyBorder="1"/>
    <xf numFmtId="43" fontId="86" fillId="0" borderId="0" xfId="18" applyFont="1" applyFill="1" applyBorder="1"/>
    <xf numFmtId="43" fontId="0" fillId="0" borderId="0" xfId="18" applyFont="1" applyFill="1" applyBorder="1"/>
    <xf numFmtId="43" fontId="86" fillId="0" borderId="0" xfId="18" applyFont="1" applyFill="1" applyBorder="1"/>
    <xf numFmtId="43" fontId="97" fillId="0" borderId="0" xfId="18" applyFont="1" applyFill="1" applyBorder="1"/>
    <xf numFmtId="0" fontId="0" fillId="0" borderId="0" xfId="0" applyFill="1" applyBorder="1"/>
    <xf numFmtId="43" fontId="86" fillId="0" borderId="0" xfId="0" applyNumberFormat="1" applyFont="1" applyFill="1" applyBorder="1"/>
    <xf numFmtId="0" fontId="54" fillId="0" borderId="0" xfId="0" applyFont="1" applyAlignment="1">
      <alignment horizontal="center"/>
    </xf>
    <xf numFmtId="0" fontId="0" fillId="0" borderId="0" xfId="0"/>
    <xf numFmtId="43" fontId="0" fillId="9" borderId="39" xfId="18" applyFont="1" applyFill="1" applyBorder="1"/>
    <xf numFmtId="0" fontId="0" fillId="9" borderId="7" xfId="0" applyFont="1" applyFill="1" applyBorder="1"/>
    <xf numFmtId="0" fontId="50" fillId="0" borderId="0" xfId="0" applyFont="1" applyAlignment="1">
      <alignment horizontal="center"/>
    </xf>
    <xf numFmtId="14" fontId="2" fillId="7" borderId="50" xfId="0" applyNumberFormat="1" applyFont="1" applyFill="1" applyBorder="1" applyAlignment="1" applyProtection="1">
      <alignment horizontal="left" wrapText="1"/>
      <protection locked="0"/>
    </xf>
    <xf numFmtId="0" fontId="2" fillId="0" borderId="42" xfId="0" applyFont="1" applyBorder="1" applyAlignment="1">
      <alignment horizontal="left" vertical="center" wrapText="1"/>
    </xf>
    <xf numFmtId="0" fontId="0" fillId="0" borderId="9" xfId="0" applyBorder="1" applyAlignment="1">
      <alignment wrapText="1"/>
    </xf>
    <xf numFmtId="0" fontId="0" fillId="0" borderId="50" xfId="0" applyBorder="1" applyAlignment="1">
      <alignment wrapText="1"/>
    </xf>
    <xf numFmtId="0" fontId="49" fillId="0" borderId="42" xfId="0" applyFont="1" applyBorder="1" applyAlignment="1">
      <alignment wrapText="1"/>
    </xf>
    <xf numFmtId="0" fontId="2" fillId="0" borderId="34" xfId="0" applyFont="1" applyBorder="1" applyAlignment="1">
      <alignment horizontal="left" vertical="center" wrapText="1"/>
    </xf>
    <xf numFmtId="0" fontId="0" fillId="0" borderId="4" xfId="0" applyBorder="1" applyAlignment="1">
      <alignment wrapText="1"/>
    </xf>
    <xf numFmtId="0" fontId="0" fillId="0" borderId="35" xfId="0" applyBorder="1" applyAlignment="1">
      <alignment wrapText="1"/>
    </xf>
    <xf numFmtId="0" fontId="54" fillId="5" borderId="51" xfId="0" applyFont="1" applyFill="1" applyBorder="1" applyAlignment="1">
      <alignment horizontal="center" vertical="center" wrapText="1"/>
    </xf>
    <xf numFmtId="0" fontId="54" fillId="5" borderId="40" xfId="0" applyFont="1" applyFill="1" applyBorder="1" applyAlignment="1">
      <alignment horizontal="center" vertical="center" wrapText="1"/>
    </xf>
    <xf numFmtId="0" fontId="54" fillId="0" borderId="42" xfId="0" applyFont="1" applyFill="1" applyBorder="1" applyAlignment="1">
      <alignment horizontal="left" vertical="center" wrapText="1"/>
    </xf>
    <xf numFmtId="0" fontId="38" fillId="0" borderId="9" xfId="0" applyFont="1" applyBorder="1" applyAlignment="1">
      <alignment horizontal="left" wrapText="1"/>
    </xf>
    <xf numFmtId="0" fontId="38" fillId="0" borderId="50" xfId="0" applyFont="1" applyBorder="1" applyAlignment="1">
      <alignment horizontal="left" wrapText="1"/>
    </xf>
    <xf numFmtId="0" fontId="2" fillId="0" borderId="38" xfId="0" applyFont="1" applyBorder="1" applyAlignment="1">
      <alignment horizontal="left" vertical="top" wrapText="1"/>
    </xf>
    <xf numFmtId="0" fontId="13" fillId="0" borderId="7" xfId="0" applyFont="1" applyBorder="1" applyAlignment="1">
      <alignment horizontal="left" vertical="top" wrapText="1"/>
    </xf>
    <xf numFmtId="0" fontId="13" fillId="0" borderId="39" xfId="0" applyFont="1" applyBorder="1" applyAlignment="1">
      <alignment horizontal="left" vertical="top" wrapText="1"/>
    </xf>
    <xf numFmtId="0" fontId="70" fillId="0" borderId="0" xfId="22" applyFont="1" applyAlignment="1">
      <alignment horizontal="center"/>
      <protection/>
    </xf>
    <xf numFmtId="0" fontId="32" fillId="0" borderId="0" xfId="22" applyAlignment="1">
      <alignment horizontal="center"/>
      <protection/>
    </xf>
    <xf numFmtId="0" fontId="76" fillId="0" borderId="0" xfId="22" applyFont="1" applyAlignment="1">
      <alignment horizontal="center"/>
      <protection/>
    </xf>
    <xf numFmtId="0" fontId="15" fillId="0" borderId="28" xfId="0" applyFont="1" applyBorder="1" applyAlignment="1" applyProtection="1">
      <alignment horizontal="left" vertical="top" wrapText="1" indent="1"/>
      <protection/>
    </xf>
    <xf numFmtId="0" fontId="15" fillId="0" borderId="43" xfId="0" applyFont="1" applyBorder="1" applyAlignment="1" applyProtection="1">
      <alignment horizontal="left" vertical="top" wrapText="1" indent="1"/>
      <protection/>
    </xf>
    <xf numFmtId="0" fontId="27" fillId="0" borderId="43" xfId="0" applyFont="1" applyBorder="1" applyAlignment="1" applyProtection="1">
      <alignment horizontal="left" vertical="top" wrapText="1" indent="1"/>
      <protection/>
    </xf>
    <xf numFmtId="0" fontId="10"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7" fillId="6" borderId="10" xfId="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7" fillId="6" borderId="27" xfId="0" applyFont="1" applyFill="1" applyBorder="1" applyAlignment="1" applyProtection="1">
      <alignment horizontal="center" vertical="center" wrapText="1"/>
      <protection/>
    </xf>
    <xf numFmtId="0" fontId="3" fillId="6" borderId="27" xfId="0" applyFont="1" applyFill="1" applyBorder="1" applyAlignment="1" applyProtection="1">
      <alignment horizontal="left" vertical="center" wrapText="1"/>
      <protection/>
    </xf>
    <xf numFmtId="0" fontId="11" fillId="6" borderId="11" xfId="0"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64" fontId="3" fillId="6" borderId="27" xfId="0" applyNumberFormat="1"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xf>
    <xf numFmtId="0" fontId="2" fillId="7" borderId="42" xfId="0" applyFont="1" applyFill="1" applyBorder="1" applyAlignment="1" applyProtection="1">
      <alignment wrapText="1"/>
      <protection locked="0"/>
    </xf>
    <xf numFmtId="0" fontId="0" fillId="0" borderId="50" xfId="0" applyBorder="1" applyAlignment="1">
      <alignment/>
    </xf>
    <xf numFmtId="0" fontId="11" fillId="6" borderId="28" xfId="0" applyFont="1" applyFill="1" applyBorder="1" applyAlignment="1" applyProtection="1">
      <alignment horizontal="center" vertical="center" wrapText="1"/>
      <protection/>
    </xf>
    <xf numFmtId="0" fontId="4" fillId="0" borderId="41" xfId="0" applyFont="1" applyBorder="1" applyAlignment="1">
      <alignment/>
    </xf>
    <xf numFmtId="0" fontId="2" fillId="0" borderId="0" xfId="0" applyFont="1" applyAlignment="1">
      <alignment wrapText="1"/>
    </xf>
    <xf numFmtId="0" fontId="80" fillId="7" borderId="42" xfId="0" applyFont="1" applyFill="1" applyBorder="1" applyAlignment="1" applyProtection="1">
      <alignment wrapText="1"/>
      <protection locked="0"/>
    </xf>
    <xf numFmtId="0" fontId="81" fillId="0" borderId="9" xfId="0" applyFont="1" applyBorder="1" applyAlignment="1" applyProtection="1">
      <alignment wrapText="1"/>
      <protection locked="0"/>
    </xf>
    <xf numFmtId="0" fontId="0" fillId="0" borderId="37" xfId="0" applyBorder="1" applyAlignment="1">
      <alignment wrapText="1"/>
    </xf>
    <xf numFmtId="0" fontId="11" fillId="6" borderId="27" xfId="0" applyFont="1" applyFill="1" applyBorder="1" applyAlignment="1" applyProtection="1">
      <alignment horizontal="center" vertical="center" wrapText="1"/>
      <protection/>
    </xf>
    <xf numFmtId="0" fontId="4" fillId="0" borderId="27" xfId="0" applyFont="1" applyBorder="1" applyAlignment="1">
      <alignment/>
    </xf>
    <xf numFmtId="0" fontId="84" fillId="9" borderId="52" xfId="0" applyFont="1" applyFill="1" applyBorder="1" applyAlignment="1">
      <alignment horizontal="center" vertical="center" wrapText="1"/>
    </xf>
    <xf numFmtId="0" fontId="84" fillId="9" borderId="53" xfId="0" applyFont="1" applyFill="1" applyBorder="1" applyAlignment="1">
      <alignment horizontal="center" vertical="center" wrapText="1"/>
    </xf>
    <xf numFmtId="0" fontId="84" fillId="9" borderId="54" xfId="0" applyFont="1" applyFill="1" applyBorder="1" applyAlignment="1">
      <alignment horizontal="center" vertical="center" wrapText="1"/>
    </xf>
    <xf numFmtId="0" fontId="50" fillId="2" borderId="10" xfId="0" applyFont="1" applyFill="1" applyBorder="1" applyAlignment="1">
      <alignment horizontal="left" vertical="center"/>
    </xf>
    <xf numFmtId="0" fontId="40" fillId="2" borderId="11" xfId="0" applyFont="1" applyFill="1" applyBorder="1" applyAlignment="1">
      <alignment horizontal="left" vertical="center"/>
    </xf>
    <xf numFmtId="0" fontId="40" fillId="2" borderId="26" xfId="0" applyFont="1" applyFill="1" applyBorder="1" applyAlignment="1">
      <alignment horizontal="left" vertical="center"/>
    </xf>
    <xf numFmtId="0" fontId="54" fillId="7" borderId="32" xfId="0" applyFont="1" applyFill="1" applyBorder="1" applyAlignment="1" applyProtection="1">
      <alignment horizontal="left" vertical="center" wrapText="1"/>
      <protection locked="0"/>
    </xf>
    <xf numFmtId="0" fontId="0" fillId="7" borderId="9" xfId="0" applyFill="1" applyBorder="1" applyAlignment="1">
      <alignment horizontal="left" vertical="center" wrapText="1"/>
    </xf>
    <xf numFmtId="0" fontId="0" fillId="7" borderId="50" xfId="0" applyFill="1" applyBorder="1" applyAlignment="1">
      <alignment horizontal="left" vertical="center" wrapText="1"/>
    </xf>
    <xf numFmtId="0" fontId="54" fillId="0" borderId="0" xfId="0" applyFont="1" applyBorder="1" applyAlignment="1" applyProtection="1">
      <alignment horizontal="center"/>
      <protection/>
    </xf>
    <xf numFmtId="0" fontId="0" fillId="0" borderId="0" xfId="0" applyBorder="1" applyAlignment="1">
      <alignment/>
    </xf>
    <xf numFmtId="164" fontId="49" fillId="7" borderId="42" xfId="0" applyNumberFormat="1" applyFont="1" applyFill="1" applyBorder="1" applyAlignment="1" applyProtection="1">
      <alignment horizontal="center" wrapText="1"/>
      <protection locked="0"/>
    </xf>
    <xf numFmtId="164" fontId="49" fillId="7" borderId="50" xfId="0" applyNumberFormat="1" applyFont="1" applyFill="1" applyBorder="1" applyAlignment="1" applyProtection="1">
      <alignment horizontal="center" wrapText="1"/>
      <protection locked="0"/>
    </xf>
    <xf numFmtId="0" fontId="40" fillId="2" borderId="55" xfId="0" applyFont="1" applyFill="1" applyBorder="1" applyAlignment="1">
      <alignment wrapText="1"/>
    </xf>
    <xf numFmtId="0" fontId="0" fillId="2" borderId="56" xfId="0" applyFill="1" applyBorder="1" applyAlignment="1">
      <alignment wrapText="1"/>
    </xf>
    <xf numFmtId="0" fontId="77" fillId="0" borderId="42" xfId="0" applyFont="1" applyBorder="1" applyAlignment="1" applyProtection="1">
      <alignment horizontal="center" vertical="center"/>
      <protection/>
    </xf>
    <xf numFmtId="0" fontId="0" fillId="0" borderId="9" xfId="0" applyFont="1" applyBorder="1" applyAlignment="1">
      <alignment horizontal="center" vertical="center"/>
    </xf>
    <xf numFmtId="0" fontId="0" fillId="0" borderId="50" xfId="0" applyFont="1" applyBorder="1" applyAlignment="1">
      <alignment horizontal="center" vertical="center"/>
    </xf>
    <xf numFmtId="0" fontId="44" fillId="0" borderId="9" xfId="0" applyFont="1" applyBorder="1" applyAlignment="1">
      <alignment horizontal="left"/>
    </xf>
    <xf numFmtId="0" fontId="44" fillId="7" borderId="57" xfId="0" applyFont="1" applyFill="1" applyBorder="1" applyAlignment="1" applyProtection="1">
      <alignment horizontal="left" vertical="top" wrapText="1"/>
      <protection locked="0"/>
    </xf>
    <xf numFmtId="0" fontId="44" fillId="7" borderId="4" xfId="0" applyFont="1" applyFill="1" applyBorder="1" applyAlignment="1" applyProtection="1">
      <alignment horizontal="left" vertical="top" wrapText="1"/>
      <protection locked="0"/>
    </xf>
    <xf numFmtId="0" fontId="44" fillId="7" borderId="30" xfId="0" applyFont="1" applyFill="1" applyBorder="1" applyAlignment="1" applyProtection="1">
      <alignment horizontal="left" vertical="top" wrapText="1"/>
      <protection locked="0"/>
    </xf>
    <xf numFmtId="0" fontId="44" fillId="7" borderId="18" xfId="0" applyFont="1" applyFill="1" applyBorder="1" applyAlignment="1" applyProtection="1">
      <alignment horizontal="left" vertical="top" wrapText="1"/>
      <protection locked="0"/>
    </xf>
    <xf numFmtId="0" fontId="50" fillId="0" borderId="2" xfId="0" applyFont="1" applyBorder="1" applyAlignment="1" applyProtection="1">
      <alignment horizontal="left"/>
      <protection/>
    </xf>
    <xf numFmtId="0" fontId="50" fillId="0" borderId="0" xfId="0" applyFont="1" applyBorder="1" applyAlignment="1" applyProtection="1">
      <alignment horizontal="left"/>
      <protection/>
    </xf>
    <xf numFmtId="0" fontId="44" fillId="7" borderId="5" xfId="0" applyFont="1" applyFill="1" applyBorder="1" applyAlignment="1" applyProtection="1">
      <alignment horizontal="left" vertical="top" wrapText="1"/>
      <protection locked="0"/>
    </xf>
    <xf numFmtId="0" fontId="44" fillId="7" borderId="2" xfId="0" applyFont="1" applyFill="1" applyBorder="1" applyAlignment="1" applyProtection="1">
      <alignment horizontal="left" vertical="top" wrapText="1"/>
      <protection locked="0"/>
    </xf>
    <xf numFmtId="0" fontId="44" fillId="7" borderId="0" xfId="0" applyFont="1" applyFill="1" applyBorder="1" applyAlignment="1" applyProtection="1">
      <alignment horizontal="left" vertical="top" wrapText="1"/>
      <protection locked="0"/>
    </xf>
    <xf numFmtId="0" fontId="44" fillId="7" borderId="3" xfId="0" applyFont="1" applyFill="1" applyBorder="1" applyAlignment="1" applyProtection="1">
      <alignment horizontal="left" vertical="top" wrapText="1"/>
      <protection locked="0"/>
    </xf>
    <xf numFmtId="0" fontId="44" fillId="7" borderId="6" xfId="0" applyFont="1" applyFill="1" applyBorder="1" applyAlignment="1" applyProtection="1">
      <alignment horizontal="left" vertical="top" wrapText="1"/>
      <protection locked="0"/>
    </xf>
    <xf numFmtId="0" fontId="44" fillId="7" borderId="7" xfId="0" applyFont="1" applyFill="1" applyBorder="1" applyAlignment="1" applyProtection="1">
      <alignment horizontal="left" vertical="top" wrapText="1"/>
      <protection locked="0"/>
    </xf>
    <xf numFmtId="0" fontId="44" fillId="7" borderId="8" xfId="0" applyFont="1" applyFill="1" applyBorder="1" applyAlignment="1" applyProtection="1">
      <alignment horizontal="left" vertical="top" wrapText="1"/>
      <protection locked="0"/>
    </xf>
    <xf numFmtId="0" fontId="49" fillId="7" borderId="34" xfId="0" applyFont="1" applyFill="1" applyBorder="1" applyAlignment="1" applyProtection="1">
      <alignment horizontal="left" vertical="top" wrapText="1"/>
      <protection locked="0"/>
    </xf>
    <xf numFmtId="0" fontId="49" fillId="7" borderId="4" xfId="0" applyFont="1" applyFill="1" applyBorder="1" applyAlignment="1" applyProtection="1">
      <alignment horizontal="left" vertical="top" wrapText="1"/>
      <protection locked="0"/>
    </xf>
    <xf numFmtId="0" fontId="49" fillId="7" borderId="35" xfId="0" applyFont="1" applyFill="1" applyBorder="1" applyAlignment="1" applyProtection="1">
      <alignment horizontal="left" vertical="top" wrapText="1"/>
      <protection locked="0"/>
    </xf>
    <xf numFmtId="0" fontId="49" fillId="7" borderId="36" xfId="0" applyFont="1" applyFill="1" applyBorder="1" applyAlignment="1" applyProtection="1">
      <alignment horizontal="left" vertical="top" wrapText="1"/>
      <protection locked="0"/>
    </xf>
    <xf numFmtId="0" fontId="49" fillId="7" borderId="0" xfId="0" applyFont="1" applyFill="1" applyBorder="1" applyAlignment="1" applyProtection="1">
      <alignment horizontal="left" vertical="top" wrapText="1"/>
      <protection locked="0"/>
    </xf>
    <xf numFmtId="0" fontId="49" fillId="7" borderId="37" xfId="0" applyFont="1" applyFill="1" applyBorder="1" applyAlignment="1" applyProtection="1">
      <alignment horizontal="left" vertical="top" wrapText="1"/>
      <protection locked="0"/>
    </xf>
    <xf numFmtId="0" fontId="49" fillId="7" borderId="38" xfId="0" applyFont="1" applyFill="1" applyBorder="1" applyAlignment="1" applyProtection="1">
      <alignment horizontal="left" vertical="top" wrapText="1"/>
      <protection locked="0"/>
    </xf>
    <xf numFmtId="0" fontId="49" fillId="7" borderId="7" xfId="0" applyFont="1" applyFill="1" applyBorder="1" applyAlignment="1" applyProtection="1">
      <alignment horizontal="left" vertical="top" wrapText="1"/>
      <protection locked="0"/>
    </xf>
    <xf numFmtId="0" fontId="49" fillId="7" borderId="39" xfId="0" applyFont="1" applyFill="1" applyBorder="1" applyAlignment="1" applyProtection="1">
      <alignment horizontal="left" vertical="top" wrapText="1"/>
      <protection locked="0"/>
    </xf>
    <xf numFmtId="164" fontId="49" fillId="7" borderId="42" xfId="0" applyNumberFormat="1" applyFont="1" applyFill="1" applyBorder="1" applyAlignment="1" applyProtection="1">
      <alignment horizontal="center"/>
      <protection locked="0"/>
    </xf>
    <xf numFmtId="164" fontId="49" fillId="7" borderId="50" xfId="0" applyNumberFormat="1" applyFont="1" applyFill="1" applyBorder="1" applyAlignment="1" applyProtection="1">
      <alignment horizontal="center"/>
      <protection locked="0"/>
    </xf>
    <xf numFmtId="0" fontId="54" fillId="7" borderId="32" xfId="0"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50" xfId="0" applyBorder="1" applyAlignment="1">
      <alignment horizontal="left" vertical="center"/>
    </xf>
    <xf numFmtId="0" fontId="47" fillId="7" borderId="32" xfId="0" applyFont="1" applyFill="1" applyBorder="1" applyAlignment="1" applyProtection="1">
      <alignment horizontal="left" vertical="center"/>
      <protection locked="0"/>
    </xf>
    <xf numFmtId="0" fontId="86" fillId="0" borderId="9" xfId="0" applyFont="1" applyBorder="1" applyAlignment="1">
      <alignment horizontal="left" vertical="center"/>
    </xf>
    <xf numFmtId="0" fontId="86" fillId="0" borderId="50" xfId="0" applyFont="1" applyBorder="1" applyAlignment="1">
      <alignment horizontal="left" vertical="center"/>
    </xf>
    <xf numFmtId="0" fontId="44" fillId="7" borderId="32" xfId="0" applyFont="1" applyFill="1" applyBorder="1" applyAlignment="1" applyProtection="1">
      <alignment horizontal="left" vertical="center"/>
      <protection locked="0"/>
    </xf>
    <xf numFmtId="0" fontId="44" fillId="10" borderId="57" xfId="0" applyFont="1" applyFill="1" applyBorder="1" applyAlignment="1" applyProtection="1">
      <alignment horizontal="left" vertical="top" wrapText="1"/>
      <protection locked="0"/>
    </xf>
    <xf numFmtId="0" fontId="44" fillId="10" borderId="4" xfId="0" applyFont="1" applyFill="1" applyBorder="1" applyAlignment="1" applyProtection="1">
      <alignment horizontal="left" vertical="top" wrapText="1"/>
      <protection locked="0"/>
    </xf>
    <xf numFmtId="0" fontId="44" fillId="10" borderId="6" xfId="0" applyFont="1" applyFill="1" applyBorder="1" applyAlignment="1" applyProtection="1">
      <alignment horizontal="left" vertical="top" wrapText="1"/>
      <protection locked="0"/>
    </xf>
    <xf numFmtId="0" fontId="44" fillId="10" borderId="7" xfId="0" applyFont="1" applyFill="1" applyBorder="1" applyAlignment="1" applyProtection="1">
      <alignment horizontal="left" vertical="top" wrapText="1"/>
      <protection locked="0"/>
    </xf>
    <xf numFmtId="0" fontId="44" fillId="10" borderId="30" xfId="0" applyFont="1" applyFill="1" applyBorder="1" applyAlignment="1" applyProtection="1">
      <alignment horizontal="left" vertical="top" wrapText="1"/>
      <protection locked="0"/>
    </xf>
    <xf numFmtId="0" fontId="44" fillId="10" borderId="18" xfId="0" applyFont="1" applyFill="1" applyBorder="1" applyAlignment="1" applyProtection="1">
      <alignment horizontal="left" vertical="top" wrapText="1"/>
      <protection locked="0"/>
    </xf>
    <xf numFmtId="0" fontId="54" fillId="0" borderId="0" xfId="0" applyFont="1" applyAlignment="1">
      <alignment horizontal="center"/>
    </xf>
    <xf numFmtId="0" fontId="0" fillId="0" borderId="0" xfId="0"/>
    <xf numFmtId="0" fontId="77" fillId="0" borderId="42" xfId="0" applyFont="1" applyBorder="1" applyAlignment="1">
      <alignment horizontal="center" vertical="center"/>
    </xf>
    <xf numFmtId="0" fontId="50" fillId="0" borderId="2" xfId="0" applyFont="1" applyBorder="1" applyAlignment="1">
      <alignment horizontal="left"/>
    </xf>
    <xf numFmtId="0" fontId="50" fillId="0" borderId="0" xfId="0" applyFont="1" applyAlignment="1">
      <alignment horizontal="left"/>
    </xf>
    <xf numFmtId="0" fontId="44" fillId="0" borderId="4" xfId="0" applyFont="1" applyBorder="1" applyAlignment="1" applyProtection="1">
      <alignment horizontal="left" vertical="top" wrapText="1"/>
      <protection locked="0"/>
    </xf>
    <xf numFmtId="0" fontId="44" fillId="0" borderId="5" xfId="0" applyFont="1" applyBorder="1" applyAlignment="1" applyProtection="1">
      <alignment horizontal="left" vertical="top" wrapText="1"/>
      <protection locked="0"/>
    </xf>
    <xf numFmtId="0" fontId="44" fillId="0" borderId="2" xfId="0" applyFont="1" applyBorder="1" applyAlignment="1" applyProtection="1">
      <alignment horizontal="left" vertical="top" wrapText="1"/>
      <protection locked="0"/>
    </xf>
    <xf numFmtId="0" fontId="44" fillId="0" borderId="0" xfId="0" applyFont="1" applyAlignment="1" applyProtection="1">
      <alignment horizontal="left" vertical="top" wrapText="1"/>
      <protection locked="0"/>
    </xf>
    <xf numFmtId="0" fontId="44" fillId="0" borderId="3" xfId="0" applyFont="1" applyBorder="1" applyAlignment="1" applyProtection="1">
      <alignment horizontal="left" vertical="top" wrapText="1"/>
      <protection locked="0"/>
    </xf>
    <xf numFmtId="0" fontId="44" fillId="0" borderId="6" xfId="0" applyFont="1" applyBorder="1" applyAlignment="1" applyProtection="1">
      <alignment horizontal="left" vertical="top" wrapText="1"/>
      <protection locked="0"/>
    </xf>
    <xf numFmtId="0" fontId="44" fillId="0" borderId="7" xfId="0" applyFont="1" applyBorder="1" applyAlignment="1" applyProtection="1">
      <alignment horizontal="left" vertical="top" wrapText="1"/>
      <protection locked="0"/>
    </xf>
    <xf numFmtId="0" fontId="44" fillId="0" borderId="8" xfId="0" applyFont="1" applyBorder="1" applyAlignment="1" applyProtection="1">
      <alignment horizontal="left" vertical="top" wrapText="1"/>
      <protection locked="0"/>
    </xf>
    <xf numFmtId="0" fontId="44" fillId="10" borderId="42"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164" fontId="44" fillId="10" borderId="42" xfId="0" applyNumberFormat="1" applyFont="1" applyFill="1" applyBorder="1" applyAlignment="1" applyProtection="1">
      <alignment horizontal="left" vertical="center" wrapText="1"/>
      <protection locked="0"/>
    </xf>
    <xf numFmtId="164" fontId="44" fillId="10" borderId="42" xfId="0" applyNumberFormat="1" applyFont="1" applyFill="1" applyBorder="1" applyAlignment="1" applyProtection="1">
      <alignment horizontal="center" vertical="center" wrapText="1"/>
      <protection locked="0"/>
    </xf>
    <xf numFmtId="164" fontId="27" fillId="0" borderId="1" xfId="0" applyNumberFormat="1" applyFont="1" applyBorder="1" applyAlignment="1" applyProtection="1">
      <alignment vertical="center"/>
      <protection locked="0"/>
    </xf>
    <xf numFmtId="0" fontId="44" fillId="10" borderId="32" xfId="0" applyFont="1" applyFill="1" applyBorder="1" applyAlignment="1" applyProtection="1">
      <alignment horizontal="left" vertical="center" wrapText="1"/>
      <protection locked="0"/>
    </xf>
    <xf numFmtId="0" fontId="27" fillId="10" borderId="50" xfId="0" applyFont="1" applyFill="1" applyBorder="1" applyAlignment="1" applyProtection="1">
      <alignment horizontal="left" vertical="center" wrapText="1"/>
      <protection locked="0"/>
    </xf>
    <xf numFmtId="0" fontId="27" fillId="10" borderId="9" xfId="0" applyFont="1" applyFill="1" applyBorder="1" applyAlignment="1" applyProtection="1">
      <alignment horizontal="left" vertical="center" wrapText="1"/>
      <protection locked="0"/>
    </xf>
    <xf numFmtId="164" fontId="27" fillId="10" borderId="42" xfId="0" applyNumberFormat="1" applyFont="1" applyFill="1" applyBorder="1" applyAlignment="1" applyProtection="1">
      <alignment horizontal="center"/>
      <protection locked="0"/>
    </xf>
    <xf numFmtId="164" fontId="27" fillId="0" borderId="1" xfId="0" applyNumberFormat="1" applyFont="1" applyBorder="1" applyProtection="1">
      <protection locked="0"/>
    </xf>
    <xf numFmtId="164" fontId="49" fillId="10" borderId="42" xfId="0" applyNumberFormat="1" applyFont="1" applyFill="1" applyBorder="1" applyAlignment="1" applyProtection="1">
      <alignment horizontal="center" wrapText="1"/>
      <protection locked="0"/>
    </xf>
    <xf numFmtId="164" fontId="49" fillId="0" borderId="50" xfId="0" applyNumberFormat="1" applyFont="1" applyBorder="1" applyAlignment="1" applyProtection="1">
      <alignment horizontal="center" wrapText="1"/>
      <protection locked="0"/>
    </xf>
    <xf numFmtId="164" fontId="49" fillId="10" borderId="42" xfId="0" applyNumberFormat="1" applyFont="1" applyFill="1" applyBorder="1" applyAlignment="1" applyProtection="1">
      <alignment horizontal="center"/>
      <protection locked="0"/>
    </xf>
    <xf numFmtId="164" fontId="49" fillId="10" borderId="50" xfId="0" applyNumberFormat="1" applyFont="1" applyFill="1" applyBorder="1" applyAlignment="1" applyProtection="1">
      <alignment horizontal="center"/>
      <protection locked="0"/>
    </xf>
    <xf numFmtId="0" fontId="50" fillId="0" borderId="58" xfId="0" applyFont="1" applyBorder="1" applyProtection="1">
      <protection locked="0"/>
    </xf>
    <xf numFmtId="0" fontId="83" fillId="0" borderId="55" xfId="0" applyFont="1" applyBorder="1" applyProtection="1">
      <protection locked="0"/>
    </xf>
    <xf numFmtId="0" fontId="83" fillId="0" borderId="59" xfId="0" applyFont="1" applyBorder="1" applyProtection="1">
      <protection locked="0"/>
    </xf>
    <xf numFmtId="0" fontId="47" fillId="0" borderId="32" xfId="0" applyFont="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27" fillId="0" borderId="9"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44" fillId="0" borderId="42" xfId="0" applyFont="1" applyBorder="1" applyAlignment="1" applyProtection="1">
      <alignment horizontal="center" vertical="center" wrapText="1"/>
      <protection locked="0"/>
    </xf>
    <xf numFmtId="0" fontId="27" fillId="0" borderId="50"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64" fontId="27" fillId="0" borderId="1" xfId="0" applyNumberFormat="1" applyFont="1" applyBorder="1" applyAlignment="1" applyProtection="1">
      <alignment vertical="center" wrapText="1"/>
      <protection locked="0"/>
    </xf>
    <xf numFmtId="0" fontId="50" fillId="0" borderId="10" xfId="0" applyFont="1" applyBorder="1" applyAlignment="1">
      <alignment vertical="center" wrapText="1"/>
    </xf>
    <xf numFmtId="0" fontId="38" fillId="0" borderId="11" xfId="0" applyFont="1" applyBorder="1" applyAlignment="1">
      <alignment vertical="center" wrapText="1"/>
    </xf>
    <xf numFmtId="0" fontId="38" fillId="0" borderId="11" xfId="0" applyFont="1" applyBorder="1"/>
    <xf numFmtId="0" fontId="38" fillId="0" borderId="26" xfId="0" applyFont="1" applyBorder="1"/>
    <xf numFmtId="0" fontId="47" fillId="0" borderId="32" xfId="0" applyFont="1" applyBorder="1" applyAlignment="1">
      <alignment horizontal="left" vertical="center" wrapText="1"/>
    </xf>
    <xf numFmtId="0" fontId="44" fillId="0" borderId="9" xfId="0" applyFont="1" applyBorder="1" applyAlignment="1">
      <alignment horizontal="left" vertical="center" wrapText="1"/>
    </xf>
    <xf numFmtId="0" fontId="27" fillId="0" borderId="9" xfId="0" applyFont="1" applyBorder="1" applyAlignment="1">
      <alignment vertical="center" wrapText="1"/>
    </xf>
    <xf numFmtId="0" fontId="27" fillId="0" borderId="1" xfId="0" applyFont="1" applyBorder="1" applyAlignment="1">
      <alignment vertical="center" wrapText="1"/>
    </xf>
    <xf numFmtId="0" fontId="44" fillId="0" borderId="32"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9" xfId="0" applyFont="1" applyBorder="1" applyAlignment="1">
      <alignment horizontal="center" vertical="center"/>
    </xf>
    <xf numFmtId="0" fontId="44" fillId="0" borderId="27" xfId="0" applyFont="1" applyBorder="1" applyAlignment="1">
      <alignment horizontal="center" vertical="center"/>
    </xf>
    <xf numFmtId="0" fontId="44" fillId="0" borderId="17" xfId="0" applyFont="1" applyBorder="1" applyAlignment="1">
      <alignment horizontal="center" vertical="center"/>
    </xf>
    <xf numFmtId="164" fontId="44" fillId="10" borderId="34" xfId="0" applyNumberFormat="1" applyFont="1" applyFill="1" applyBorder="1" applyAlignment="1" applyProtection="1">
      <alignment horizontal="center" vertical="center" wrapText="1"/>
      <protection locked="0"/>
    </xf>
    <xf numFmtId="164" fontId="27" fillId="0" borderId="5" xfId="0" applyNumberFormat="1" applyFont="1" applyBorder="1" applyAlignment="1" applyProtection="1">
      <alignment vertical="center"/>
      <protection locked="0"/>
    </xf>
    <xf numFmtId="0" fontId="44" fillId="0" borderId="60" xfId="0" applyFont="1" applyBorder="1" applyAlignment="1" applyProtection="1">
      <alignment horizontal="left" vertical="center" wrapText="1"/>
      <protection locked="0"/>
    </xf>
    <xf numFmtId="0" fontId="27" fillId="0" borderId="61" xfId="0" applyFont="1" applyBorder="1" applyAlignment="1" applyProtection="1">
      <alignment horizontal="left" vertical="center" wrapText="1"/>
      <protection locked="0"/>
    </xf>
    <xf numFmtId="0" fontId="27" fillId="0" borderId="62" xfId="0" applyFont="1" applyBorder="1" applyAlignment="1" applyProtection="1">
      <alignment horizontal="left" vertical="center" wrapText="1"/>
      <protection locked="0"/>
    </xf>
    <xf numFmtId="164" fontId="44" fillId="0" borderId="63" xfId="0" applyNumberFormat="1" applyFont="1" applyBorder="1" applyAlignment="1" applyProtection="1">
      <alignment horizontal="center" vertical="center" wrapText="1"/>
      <protection locked="0"/>
    </xf>
    <xf numFmtId="164" fontId="27" fillId="0" borderId="54" xfId="0" applyNumberFormat="1" applyFont="1" applyBorder="1" applyAlignment="1" applyProtection="1">
      <alignment vertical="center"/>
      <protection locked="0"/>
    </xf>
    <xf numFmtId="0" fontId="44" fillId="10" borderId="32" xfId="0" applyFont="1" applyFill="1" applyBorder="1" applyAlignment="1" applyProtection="1">
      <alignment vertical="center" wrapText="1"/>
      <protection locked="0"/>
    </xf>
    <xf numFmtId="0" fontId="44" fillId="10" borderId="50" xfId="0" applyFont="1" applyFill="1" applyBorder="1" applyAlignment="1" applyProtection="1">
      <alignment vertical="center" wrapText="1"/>
      <protection locked="0"/>
    </xf>
    <xf numFmtId="164" fontId="44" fillId="10" borderId="27" xfId="0" applyNumberFormat="1" applyFont="1" applyFill="1" applyBorder="1" applyAlignment="1" applyProtection="1">
      <alignment horizontal="left" vertical="center" wrapText="1"/>
      <protection locked="0"/>
    </xf>
    <xf numFmtId="0" fontId="44" fillId="10" borderId="27" xfId="0" applyFont="1" applyFill="1" applyBorder="1" applyAlignment="1" applyProtection="1">
      <alignment vertical="center" wrapText="1"/>
      <protection locked="0"/>
    </xf>
    <xf numFmtId="0" fontId="44" fillId="10" borderId="27" xfId="0" applyFont="1" applyFill="1" applyBorder="1" applyProtection="1">
      <protection locked="0"/>
    </xf>
    <xf numFmtId="164" fontId="44" fillId="10" borderId="9" xfId="0" applyNumberFormat="1" applyFont="1" applyFill="1" applyBorder="1" applyAlignment="1" applyProtection="1">
      <alignment horizontal="center"/>
      <protection locked="0"/>
    </xf>
    <xf numFmtId="164" fontId="44" fillId="10" borderId="1" xfId="0" applyNumberFormat="1" applyFont="1" applyFill="1" applyBorder="1" applyAlignment="1" applyProtection="1">
      <alignment horizontal="center"/>
      <protection locked="0"/>
    </xf>
    <xf numFmtId="164" fontId="44" fillId="10" borderId="4" xfId="0" applyNumberFormat="1" applyFont="1" applyFill="1" applyBorder="1" applyAlignment="1" applyProtection="1">
      <alignment horizontal="center"/>
      <protection locked="0"/>
    </xf>
    <xf numFmtId="164" fontId="44" fillId="10" borderId="5" xfId="0" applyNumberFormat="1" applyFont="1" applyFill="1" applyBorder="1" applyAlignment="1" applyProtection="1">
      <alignment horizontal="center"/>
      <protection locked="0"/>
    </xf>
    <xf numFmtId="0" fontId="44" fillId="10" borderId="32" xfId="0" applyFont="1" applyFill="1" applyBorder="1" applyAlignment="1" applyProtection="1">
      <alignment vertical="center"/>
      <protection locked="0"/>
    </xf>
    <xf numFmtId="0" fontId="44" fillId="10" borderId="50" xfId="0" applyFont="1" applyFill="1" applyBorder="1" applyAlignment="1" applyProtection="1">
      <alignment vertical="center"/>
      <protection locked="0"/>
    </xf>
    <xf numFmtId="0" fontId="44" fillId="10" borderId="9" xfId="0" applyFont="1" applyFill="1" applyBorder="1" applyAlignment="1" applyProtection="1">
      <alignment vertical="center" wrapText="1"/>
      <protection locked="0"/>
    </xf>
    <xf numFmtId="0" fontId="44" fillId="10" borderId="9" xfId="0" applyFont="1" applyFill="1" applyBorder="1" applyProtection="1">
      <protection locked="0"/>
    </xf>
    <xf numFmtId="0" fontId="44" fillId="10" borderId="50" xfId="0" applyFont="1" applyFill="1" applyBorder="1" applyProtection="1">
      <protection locked="0"/>
    </xf>
    <xf numFmtId="164" fontId="44" fillId="10" borderId="42" xfId="0" applyNumberFormat="1" applyFont="1" applyFill="1" applyBorder="1" applyAlignment="1" applyProtection="1">
      <alignment horizontal="center"/>
      <protection locked="0"/>
    </xf>
    <xf numFmtId="0" fontId="44" fillId="10" borderId="32" xfId="0" applyFont="1" applyFill="1" applyBorder="1" applyProtection="1">
      <protection locked="0"/>
    </xf>
    <xf numFmtId="49" fontId="44" fillId="10" borderId="64" xfId="0" applyNumberFormat="1" applyFont="1" applyFill="1" applyBorder="1" applyAlignment="1" applyProtection="1">
      <alignment horizontal="left" vertical="top" wrapText="1"/>
      <protection locked="0"/>
    </xf>
    <xf numFmtId="49" fontId="44" fillId="10" borderId="27" xfId="0" applyNumberFormat="1" applyFont="1" applyFill="1" applyBorder="1" applyAlignment="1" applyProtection="1">
      <alignment horizontal="left" vertical="top" wrapText="1"/>
      <protection locked="0"/>
    </xf>
    <xf numFmtId="164" fontId="44" fillId="10" borderId="27" xfId="0" applyNumberFormat="1" applyFont="1" applyFill="1" applyBorder="1" applyAlignment="1" applyProtection="1">
      <alignment horizontal="center"/>
      <protection locked="0"/>
    </xf>
    <xf numFmtId="164" fontId="44" fillId="10" borderId="17" xfId="0" applyNumberFormat="1" applyFont="1" applyFill="1" applyBorder="1" applyAlignment="1" applyProtection="1">
      <alignment horizontal="center"/>
      <protection locked="0"/>
    </xf>
    <xf numFmtId="0" fontId="44" fillId="0" borderId="32" xfId="0" applyFont="1" applyBorder="1"/>
    <xf numFmtId="0" fontId="0" fillId="0" borderId="9" xfId="0" applyBorder="1"/>
    <xf numFmtId="164" fontId="44" fillId="0" borderId="47" xfId="0" applyNumberFormat="1" applyFont="1" applyBorder="1" applyAlignment="1">
      <alignment horizontal="center"/>
    </xf>
    <xf numFmtId="164" fontId="44" fillId="0" borderId="65" xfId="0" applyNumberFormat="1" applyFont="1" applyBorder="1" applyAlignment="1">
      <alignment horizontal="center"/>
    </xf>
    <xf numFmtId="0" fontId="44" fillId="0" borderId="64" xfId="0" applyFont="1" applyBorder="1" applyAlignment="1">
      <alignment horizontal="center" vertical="center" wrapText="1"/>
    </xf>
    <xf numFmtId="0" fontId="44" fillId="0" borderId="27" xfId="0" applyFont="1" applyBorder="1" applyAlignment="1">
      <alignment horizontal="center" vertical="center" wrapText="1"/>
    </xf>
    <xf numFmtId="164" fontId="44" fillId="10" borderId="28" xfId="0" applyNumberFormat="1" applyFont="1" applyFill="1" applyBorder="1" applyAlignment="1" applyProtection="1">
      <alignment horizontal="center"/>
      <protection locked="0"/>
    </xf>
    <xf numFmtId="164" fontId="44" fillId="10" borderId="12" xfId="0" applyNumberFormat="1" applyFont="1" applyFill="1" applyBorder="1" applyAlignment="1" applyProtection="1">
      <alignment horizontal="center"/>
      <protection locked="0"/>
    </xf>
    <xf numFmtId="49" fontId="44" fillId="10" borderId="27" xfId="0" applyNumberFormat="1" applyFont="1" applyFill="1" applyBorder="1" applyAlignment="1" applyProtection="1">
      <alignment horizontal="left" vertical="top"/>
      <protection locked="0"/>
    </xf>
    <xf numFmtId="164" fontId="44" fillId="10" borderId="27" xfId="0" applyNumberFormat="1" applyFont="1" applyFill="1" applyBorder="1" applyAlignment="1" applyProtection="1">
      <alignment horizontal="center" vertical="center"/>
      <protection locked="0"/>
    </xf>
    <xf numFmtId="164" fontId="44" fillId="10" borderId="17" xfId="0" applyNumberFormat="1" applyFont="1" applyFill="1" applyBorder="1" applyAlignment="1" applyProtection="1">
      <alignment horizontal="center" vertical="center"/>
      <protection locked="0"/>
    </xf>
    <xf numFmtId="164" fontId="44" fillId="10" borderId="28" xfId="0" applyNumberFormat="1" applyFont="1" applyFill="1" applyBorder="1" applyAlignment="1" applyProtection="1">
      <alignment horizontal="center" vertical="center"/>
      <protection locked="0"/>
    </xf>
    <xf numFmtId="164" fontId="44" fillId="10" borderId="12" xfId="0" applyNumberFormat="1" applyFont="1" applyFill="1" applyBorder="1" applyAlignment="1" applyProtection="1">
      <alignment horizontal="center" vertical="center"/>
      <protection locked="0"/>
    </xf>
    <xf numFmtId="49" fontId="44" fillId="10" borderId="64" xfId="0" applyNumberFormat="1" applyFont="1" applyFill="1" applyBorder="1" applyAlignment="1" applyProtection="1">
      <alignment horizontal="left" vertical="top"/>
      <protection locked="0"/>
    </xf>
    <xf numFmtId="0" fontId="44" fillId="0" borderId="60" xfId="0" applyFont="1" applyBorder="1"/>
    <xf numFmtId="0" fontId="0" fillId="0" borderId="61" xfId="0" applyBorder="1"/>
    <xf numFmtId="0" fontId="49" fillId="10" borderId="0" xfId="0" applyFont="1" applyFill="1" applyAlignment="1" applyProtection="1">
      <alignment horizontal="left" vertical="top" wrapText="1"/>
      <protection locked="0"/>
    </xf>
    <xf numFmtId="0" fontId="49" fillId="0" borderId="0" xfId="0" applyFont="1" applyAlignment="1" applyProtection="1">
      <alignment horizontal="left" vertical="top" wrapText="1"/>
      <protection locked="0"/>
    </xf>
    <xf numFmtId="0" fontId="44" fillId="10" borderId="32" xfId="0" applyFont="1" applyFill="1" applyBorder="1" applyAlignment="1" applyProtection="1">
      <alignment horizontal="left" vertical="center"/>
      <protection locked="0"/>
    </xf>
    <xf numFmtId="0" fontId="44" fillId="0" borderId="9" xfId="0" applyFont="1" applyBorder="1" applyAlignment="1" applyProtection="1">
      <alignment horizontal="left" vertical="center"/>
      <protection locked="0"/>
    </xf>
    <xf numFmtId="0" fontId="44" fillId="0" borderId="50" xfId="0" applyFont="1" applyBorder="1" applyAlignment="1" applyProtection="1">
      <alignment horizontal="left" vertical="center"/>
      <protection locked="0"/>
    </xf>
    <xf numFmtId="0" fontId="44" fillId="7" borderId="0" xfId="0" applyFont="1" applyFill="1" applyAlignment="1" applyProtection="1">
      <alignment horizontal="left" vertical="top" wrapText="1"/>
      <protection locked="0"/>
    </xf>
    <xf numFmtId="0" fontId="49" fillId="7" borderId="0" xfId="0" applyFont="1" applyFill="1" applyAlignment="1" applyProtection="1">
      <alignment horizontal="left" vertical="top" wrapText="1"/>
      <protection locked="0"/>
    </xf>
    <xf numFmtId="0" fontId="0" fillId="7" borderId="9" xfId="0" applyFill="1" applyBorder="1" applyAlignment="1">
      <alignment horizontal="left" vertical="center"/>
    </xf>
    <xf numFmtId="0" fontId="0" fillId="7" borderId="50" xfId="0" applyFill="1" applyBorder="1" applyAlignment="1">
      <alignment horizontal="left" vertical="center"/>
    </xf>
    <xf numFmtId="0" fontId="50" fillId="0" borderId="10" xfId="0" applyFont="1" applyBorder="1" applyAlignment="1" applyProtection="1">
      <alignment/>
      <protection/>
    </xf>
    <xf numFmtId="0" fontId="40" fillId="0" borderId="11" xfId="0" applyFont="1" applyBorder="1" applyAlignment="1" applyProtection="1">
      <alignment/>
      <protection/>
    </xf>
    <xf numFmtId="0" fontId="50" fillId="0" borderId="2" xfId="0" applyFont="1" applyBorder="1" applyAlignment="1" applyProtection="1">
      <alignment/>
      <protection/>
    </xf>
    <xf numFmtId="0" fontId="40" fillId="0" borderId="0" xfId="0" applyFont="1" applyBorder="1" applyAlignment="1" applyProtection="1">
      <alignment/>
      <protection/>
    </xf>
    <xf numFmtId="0" fontId="50" fillId="0" borderId="30" xfId="0" applyFont="1" applyBorder="1" applyAlignment="1" applyProtection="1">
      <alignment/>
      <protection/>
    </xf>
    <xf numFmtId="0" fontId="40" fillId="0" borderId="18" xfId="0" applyFont="1" applyBorder="1" applyAlignment="1" applyProtection="1">
      <alignment/>
      <protection/>
    </xf>
    <xf numFmtId="0" fontId="42" fillId="12" borderId="66" xfId="0" applyFont="1" applyFill="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Hyperlink" xfId="20"/>
    <cellStyle name="Hyperlink 2" xfId="21"/>
    <cellStyle name="Normal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1514475</xdr:colOff>
      <xdr:row>49</xdr:row>
      <xdr:rowOff>9525</xdr:rowOff>
    </xdr:from>
    <xdr:to>
      <xdr:col>5</xdr:col>
      <xdr:colOff>1247775</xdr:colOff>
      <xdr:row>51</xdr:row>
      <xdr:rowOff>85725</xdr:rowOff>
    </xdr:to>
    <xdr:sp macro="" textlink="">
      <xdr:nvSpPr>
        <xdr:cNvPr id="17409" name="Text Box 2"/>
        <xdr:cNvSpPr txBox="1">
          <a:spLocks noChangeArrowheads="1"/>
        </xdr:cNvSpPr>
      </xdr:nvSpPr>
      <xdr:spPr bwMode="auto">
        <a:xfrm>
          <a:off x="3714750" y="11944350"/>
          <a:ext cx="2828925" cy="504825"/>
        </a:xfrm>
        <a:prstGeom prst="rect">
          <a:avLst/>
        </a:prstGeom>
        <a:solidFill>
          <a:srgbClr val="FFFFFF"/>
        </a:solidFill>
        <a:ln w="19050">
          <a:solidFill>
            <a:srgbClr val="8496B0"/>
          </a:solidFill>
          <a:miter lim="800000"/>
          <a:headEnd type="none"/>
          <a:tailEnd type="none"/>
        </a:ln>
      </xdr:spPr>
      <xdr:txBody>
        <a:bodyPr vertOverflow="clip" wrap="square" lIns="91440" tIns="45720" rIns="91440" bIns="45720" anchor="t" upright="1"/>
        <a:lstStyle/>
        <a:p>
          <a:pPr algn="l" rtl="0">
            <a:lnSpc>
              <a:spcPts val="1500"/>
            </a:lnSpc>
            <a:spcAft>
              <a:spcPts val="600"/>
            </a:spcAft>
            <a:defRPr sz="1000"/>
          </a:pPr>
          <a:r>
            <a:rPr lang="en-US" sz="1400" b="1" i="0" u="sng" strike="noStrike" baseline="0">
              <a:solidFill>
                <a:srgbClr val="000000"/>
              </a:solidFill>
              <a:latin typeface="Calibri"/>
              <a:cs typeface="Calibri"/>
            </a:rPr>
            <a:t>Please note:</a:t>
          </a:r>
          <a:r>
            <a:rPr lang="en-US" sz="1400" b="0" i="0" u="none" strike="noStrike" baseline="0">
              <a:solidFill>
                <a:srgbClr val="000000"/>
              </a:solidFill>
              <a:latin typeface="Calibri"/>
              <a:cs typeface="Calibri"/>
            </a:rPr>
            <a:t> Projects funded under HSGP </a:t>
          </a:r>
          <a:r>
            <a:rPr lang="en-US" sz="1400" b="0" i="0" u="sng" strike="noStrike" baseline="0">
              <a:solidFill>
                <a:srgbClr val="000000"/>
              </a:solidFill>
              <a:latin typeface="Calibri"/>
              <a:cs typeface="Calibri"/>
            </a:rPr>
            <a:t>must</a:t>
          </a:r>
          <a:r>
            <a:rPr lang="en-US" sz="1400" b="0" i="0" u="none" strike="noStrike" baseline="0">
              <a:solidFill>
                <a:srgbClr val="000000"/>
              </a:solidFill>
              <a:latin typeface="Calibri"/>
              <a:cs typeface="Calibri"/>
            </a:rPr>
            <a:t> have a terrorism nexus.</a:t>
          </a:r>
        </a:p>
      </xdr:txBody>
    </xdr:sp>
    <xdr:clientData/>
  </xdr:twoCellAnchor>
  <xdr:twoCellAnchor>
    <xdr:from>
      <xdr:col>1</xdr:col>
      <xdr:colOff>9525</xdr:colOff>
      <xdr:row>63</xdr:row>
      <xdr:rowOff>152400</xdr:rowOff>
    </xdr:from>
    <xdr:to>
      <xdr:col>5</xdr:col>
      <xdr:colOff>323850</xdr:colOff>
      <xdr:row>66</xdr:row>
      <xdr:rowOff>133350</xdr:rowOff>
    </xdr:to>
    <xdr:sp macro="" textlink="">
      <xdr:nvSpPr>
        <xdr:cNvPr id="17411" name="Text Box 2"/>
        <xdr:cNvSpPr txBox="1">
          <a:spLocks noChangeArrowheads="1"/>
        </xdr:cNvSpPr>
      </xdr:nvSpPr>
      <xdr:spPr bwMode="auto">
        <a:xfrm>
          <a:off x="352425" y="17221200"/>
          <a:ext cx="5267325" cy="504825"/>
        </a:xfrm>
        <a:prstGeom prst="rect">
          <a:avLst/>
        </a:prstGeom>
        <a:solidFill>
          <a:srgbClr val="FFFFFF"/>
        </a:solidFill>
        <a:ln w="19050">
          <a:solidFill>
            <a:srgbClr val="8496B0"/>
          </a:solidFill>
          <a:miter lim="800000"/>
          <a:headEnd type="none"/>
          <a:tailEnd type="none"/>
        </a:ln>
      </xdr:spPr>
      <xdr:txBody>
        <a:bodyPr vertOverflow="clip" wrap="square" lIns="91440" tIns="45720" rIns="91440" bIns="45720" anchor="t" upright="1"/>
        <a:lstStyle/>
        <a:p>
          <a:pPr algn="l" rtl="0">
            <a:lnSpc>
              <a:spcPts val="1400"/>
            </a:lnSpc>
            <a:defRPr sz="1000"/>
          </a:pPr>
          <a:r>
            <a:rPr lang="en-US" sz="1200" b="1" i="0" u="sng" strike="noStrike" baseline="0">
              <a:solidFill>
                <a:srgbClr val="000000"/>
              </a:solidFill>
              <a:latin typeface="+mn-lt"/>
              <a:cs typeface="Calibri"/>
            </a:rPr>
            <a:t>Please note:</a:t>
          </a:r>
          <a:r>
            <a:rPr lang="en-US" sz="1200" b="0" i="0" u="none" strike="noStrike" baseline="0">
              <a:solidFill>
                <a:srgbClr val="000000"/>
              </a:solidFill>
              <a:latin typeface="+mn-lt"/>
              <a:cs typeface="Calibri"/>
            </a:rPr>
            <a:t> In order to ensure compliance with DHS regulations, check with your Program Manager before providing food at trainings or exercises. </a:t>
          </a:r>
          <a:endParaRPr lang="en-US" sz="1200" b="0" i="0" u="none" strike="noStrike" baseline="0">
            <a:solidFill>
              <a:srgbClr val="000000"/>
            </a:solidFill>
            <a:latin typeface="+mn-lt"/>
            <a:cs typeface="Times New Roman"/>
          </a:endParaRPr>
        </a:p>
        <a:p>
          <a:pPr algn="l" rtl="0">
            <a:defRPr sz="1000"/>
          </a:pPr>
          <a:r>
            <a:rPr lang="en-US" sz="1200" b="0" i="0" u="none" strike="noStrike" baseline="0">
              <a:solidFill>
                <a:srgbClr val="000000"/>
              </a:solidFill>
              <a:latin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kpaquette1\Library\Mobile%20Documents\com~apple~CloudDocs\SCCOG%20Homeland%20Security%20Documents\2020%20HS%20Grant\2020%20Grant%20REPT%20CEO%20Approved%20Budget%20REVIS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RESF 3-1"/>
      <sheetName val="RESF 3-2"/>
      <sheetName val="RESF 3-3"/>
      <sheetName val="RESF 4-1"/>
      <sheetName val="RESF 4-2"/>
      <sheetName val="RESF 5-1"/>
      <sheetName val="RESF 5-2"/>
      <sheetName val="RESF 5-3"/>
      <sheetName val="RESF 6-1"/>
      <sheetName val="RESF 8-1"/>
      <sheetName val="RESF 10-1"/>
      <sheetName val="RESF 11-1"/>
      <sheetName val="RESF 13-1"/>
      <sheetName val="RESF 13-2"/>
      <sheetName val="RESF 20-1"/>
      <sheetName val="Maintenance"/>
      <sheetName val="REPT Program Overview"/>
      <sheetName val="Agent Budget "/>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5">
          <cell r="E25">
            <v>55000</v>
          </cell>
        </row>
      </sheetData>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7"/>
  <sheetViews>
    <sheetView workbookViewId="0" topLeftCell="A6">
      <selection activeCell="A22" sqref="A22"/>
    </sheetView>
  </sheetViews>
  <sheetFormatPr defaultColWidth="8.8515625" defaultRowHeight="12.75"/>
  <cols>
    <col min="1" max="1" width="104.00390625" style="0" customWidth="1"/>
  </cols>
  <sheetData>
    <row r="1" ht="41" customHeight="1"/>
    <row r="2" ht="29">
      <c r="A2" s="132" t="s">
        <v>64</v>
      </c>
    </row>
    <row r="3" ht="29">
      <c r="A3" s="132" t="s">
        <v>62</v>
      </c>
    </row>
    <row r="4" ht="29">
      <c r="A4" s="132"/>
    </row>
    <row r="5" ht="24">
      <c r="A5" s="133"/>
    </row>
    <row r="6" ht="47">
      <c r="A6" s="134" t="s">
        <v>65</v>
      </c>
    </row>
    <row r="7" ht="47">
      <c r="A7" s="134" t="s">
        <v>66</v>
      </c>
    </row>
    <row r="8" ht="16">
      <c r="A8" s="135"/>
    </row>
    <row r="9" ht="16">
      <c r="A9" s="135"/>
    </row>
    <row r="10" ht="16">
      <c r="A10" s="135"/>
    </row>
    <row r="11" ht="16">
      <c r="A11" s="135"/>
    </row>
    <row r="12" ht="21">
      <c r="A12" s="137"/>
    </row>
    <row r="13" ht="26">
      <c r="A13" s="138"/>
    </row>
    <row r="15" ht="19">
      <c r="A15" s="139"/>
    </row>
    <row r="16" ht="19">
      <c r="A16" s="139"/>
    </row>
    <row r="17" ht="19">
      <c r="A17" s="139"/>
    </row>
    <row r="18" ht="19">
      <c r="A18" s="139"/>
    </row>
    <row r="19" ht="19">
      <c r="A19" s="139"/>
    </row>
    <row r="20" ht="24">
      <c r="A20" s="140"/>
    </row>
    <row r="21" ht="26">
      <c r="A21" s="138" t="s">
        <v>63</v>
      </c>
    </row>
    <row r="22" ht="19">
      <c r="A22" s="139"/>
    </row>
    <row r="23" ht="19">
      <c r="A23" s="139"/>
    </row>
    <row r="24" ht="19">
      <c r="A24" s="139"/>
    </row>
    <row r="25" ht="19">
      <c r="A25" s="139"/>
    </row>
    <row r="26" ht="16">
      <c r="A26" s="141"/>
    </row>
    <row r="27" ht="16">
      <c r="A27" s="136"/>
    </row>
  </sheetData>
  <sheetProtection sheet="1" selectLockedCells="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8000860214233"/>
    <pageSetUpPr fitToPage="1"/>
  </sheetPr>
  <dimension ref="A1:K77"/>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27</v>
      </c>
      <c r="B2" s="325"/>
      <c r="C2" s="325"/>
      <c r="D2" s="326" t="s">
        <v>0</v>
      </c>
      <c r="E2" s="326" t="s">
        <v>2</v>
      </c>
      <c r="F2" s="326" t="s">
        <v>1</v>
      </c>
      <c r="G2" s="326" t="s">
        <v>14</v>
      </c>
      <c r="H2" s="326" t="s">
        <v>15</v>
      </c>
      <c r="I2" s="327" t="s">
        <v>56</v>
      </c>
      <c r="K2" s="7"/>
    </row>
    <row r="3" spans="1:11" s="6" customFormat="1" ht="21" thickBot="1">
      <c r="A3" s="328" t="s">
        <v>28</v>
      </c>
      <c r="B3" s="495"/>
      <c r="C3" s="496"/>
      <c r="D3" s="329">
        <f>SUM(B22)</f>
        <v>0</v>
      </c>
      <c r="E3" s="329"/>
      <c r="F3" s="329">
        <v>32448</v>
      </c>
      <c r="G3" s="329">
        <v>5500</v>
      </c>
      <c r="H3" s="330">
        <f>F3+G3</f>
        <v>37948</v>
      </c>
      <c r="I3" s="109">
        <f>37948</f>
        <v>37948</v>
      </c>
      <c r="K3" s="8"/>
    </row>
    <row r="4" spans="1:11" s="6" customFormat="1" ht="24" customHeight="1">
      <c r="A4" s="331" t="s">
        <v>351</v>
      </c>
      <c r="B4" s="332"/>
      <c r="C4" s="333"/>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32" t="s">
        <v>269</v>
      </c>
      <c r="B6" s="543"/>
      <c r="C6" s="543"/>
      <c r="D6" s="543"/>
      <c r="E6" s="543"/>
      <c r="F6" s="543"/>
      <c r="G6" s="543"/>
      <c r="H6" s="543"/>
      <c r="I6" s="544"/>
      <c r="K6" s="8"/>
    </row>
    <row r="7" spans="1:11" s="6" customFormat="1" ht="14" customHeight="1">
      <c r="A7" s="545"/>
      <c r="B7" s="546"/>
      <c r="C7" s="546"/>
      <c r="D7" s="546"/>
      <c r="E7" s="546"/>
      <c r="F7" s="546"/>
      <c r="G7" s="546"/>
      <c r="H7" s="546"/>
      <c r="I7" s="547"/>
      <c r="K7" s="8"/>
    </row>
    <row r="8" spans="1:11" s="6" customFormat="1" ht="14" customHeight="1">
      <c r="A8" s="545"/>
      <c r="B8" s="546"/>
      <c r="C8" s="546"/>
      <c r="D8" s="546"/>
      <c r="E8" s="546"/>
      <c r="F8" s="546"/>
      <c r="G8" s="546"/>
      <c r="H8" s="546"/>
      <c r="I8" s="547"/>
      <c r="K8" s="8"/>
    </row>
    <row r="9" spans="1:11" s="6" customFormat="1" ht="42" customHeight="1">
      <c r="A9" s="545"/>
      <c r="B9" s="546"/>
      <c r="C9" s="546"/>
      <c r="D9" s="546"/>
      <c r="E9" s="546"/>
      <c r="F9" s="546"/>
      <c r="G9" s="546"/>
      <c r="H9" s="546"/>
      <c r="I9" s="547"/>
      <c r="K9" s="8"/>
    </row>
    <row r="10" spans="1:11" s="6" customFormat="1" ht="118.5" customHeight="1">
      <c r="A10" s="548"/>
      <c r="B10" s="549"/>
      <c r="C10" s="549"/>
      <c r="D10" s="549"/>
      <c r="E10" s="549"/>
      <c r="F10" s="549"/>
      <c r="G10" s="549"/>
      <c r="H10" s="549"/>
      <c r="I10" s="550"/>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ustomHeight="1">
      <c r="A13" s="532" t="s">
        <v>270</v>
      </c>
      <c r="B13" s="533"/>
      <c r="C13" s="533"/>
      <c r="D13" s="533"/>
      <c r="E13" s="533"/>
      <c r="F13" s="533"/>
      <c r="G13" s="533"/>
      <c r="H13" s="533"/>
      <c r="I13" s="336" t="s">
        <v>17</v>
      </c>
      <c r="K13" s="8"/>
    </row>
    <row r="14" spans="1:11" s="6" customFormat="1" ht="30" customHeight="1">
      <c r="A14" s="534"/>
      <c r="B14" s="535"/>
      <c r="C14" s="535"/>
      <c r="D14" s="535"/>
      <c r="E14" s="535"/>
      <c r="F14" s="535"/>
      <c r="G14" s="535"/>
      <c r="H14" s="535"/>
      <c r="I14" s="337" t="s">
        <v>331</v>
      </c>
      <c r="K14" s="8"/>
    </row>
    <row r="15" spans="1:11" s="6" customFormat="1" ht="15" customHeight="1">
      <c r="A15" s="532" t="s">
        <v>271</v>
      </c>
      <c r="B15" s="533"/>
      <c r="C15" s="533"/>
      <c r="D15" s="533"/>
      <c r="E15" s="533"/>
      <c r="F15" s="533"/>
      <c r="G15" s="533"/>
      <c r="H15" s="533"/>
      <c r="I15" s="336" t="s">
        <v>17</v>
      </c>
      <c r="K15" s="8"/>
    </row>
    <row r="16" spans="1:11" s="6" customFormat="1" ht="36.75" customHeight="1" thickBot="1">
      <c r="A16" s="536"/>
      <c r="B16" s="537"/>
      <c r="C16" s="537"/>
      <c r="D16" s="537"/>
      <c r="E16" s="537"/>
      <c r="F16" s="537"/>
      <c r="G16" s="537"/>
      <c r="H16" s="537"/>
      <c r="I16" s="338">
        <v>44682</v>
      </c>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84" t="s">
        <v>0</v>
      </c>
      <c r="C21" s="538" t="s">
        <v>2</v>
      </c>
      <c r="D21" s="539"/>
      <c r="E21" s="538" t="s">
        <v>1</v>
      </c>
      <c r="F21" s="539"/>
      <c r="G21" s="538" t="s">
        <v>47</v>
      </c>
      <c r="H21" s="539"/>
      <c r="I21" s="345"/>
    </row>
    <row r="22" spans="1:9" ht="22.5" customHeight="1">
      <c r="A22" s="346"/>
      <c r="B22" s="349"/>
      <c r="C22" s="562"/>
      <c r="D22" s="563"/>
      <c r="E22" s="562">
        <v>32448</v>
      </c>
      <c r="F22" s="563"/>
      <c r="G22" s="562">
        <v>5500</v>
      </c>
      <c r="H22" s="563"/>
      <c r="I22" s="345"/>
    </row>
    <row r="23" spans="1:9" ht="14.25" customHeight="1">
      <c r="A23" s="346"/>
      <c r="B23" s="350"/>
      <c r="C23" s="350"/>
      <c r="D23" s="351"/>
      <c r="E23" s="350"/>
      <c r="F23" s="351"/>
      <c r="G23" s="350"/>
      <c r="H23" s="351"/>
      <c r="I23" s="345"/>
    </row>
    <row r="24" spans="1:9" ht="23.25" customHeight="1">
      <c r="A24" s="343" t="s">
        <v>57</v>
      </c>
      <c r="B24" s="352"/>
      <c r="C24" s="352"/>
      <c r="D24" s="352"/>
      <c r="E24" s="564">
        <v>37948</v>
      </c>
      <c r="F24" s="565"/>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272</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t="s">
        <v>273</v>
      </c>
      <c r="B36" s="344"/>
      <c r="C36" s="344"/>
      <c r="D36" s="344"/>
      <c r="E36" s="344"/>
      <c r="F36" s="344"/>
      <c r="G36" s="344"/>
      <c r="H36" s="344"/>
      <c r="I36" s="344"/>
    </row>
    <row r="37" spans="1:9" ht="14" thickBot="1">
      <c r="A37" s="344"/>
      <c r="B37" s="344"/>
      <c r="C37" s="344"/>
      <c r="D37" s="344"/>
      <c r="E37" s="344"/>
      <c r="F37" s="344"/>
      <c r="G37" s="344"/>
      <c r="H37" s="344"/>
      <c r="I37" s="344"/>
    </row>
    <row r="38" spans="1:9" ht="13" customHeight="1">
      <c r="A38" s="566" t="s">
        <v>274</v>
      </c>
      <c r="B38" s="567"/>
      <c r="C38" s="567"/>
      <c r="D38" s="567"/>
      <c r="E38" s="567"/>
      <c r="F38" s="567"/>
      <c r="G38" s="567"/>
      <c r="H38" s="567"/>
      <c r="I38" s="568"/>
    </row>
    <row r="39" spans="1:9" ht="13" customHeight="1">
      <c r="A39" s="569" t="s">
        <v>275</v>
      </c>
      <c r="B39" s="570"/>
      <c r="C39" s="570"/>
      <c r="D39" s="571"/>
      <c r="E39" s="571"/>
      <c r="F39" s="571"/>
      <c r="G39" s="571"/>
      <c r="H39" s="571"/>
      <c r="I39" s="572"/>
    </row>
    <row r="40" spans="1:9" ht="13" customHeight="1">
      <c r="A40" s="573" t="s">
        <v>276</v>
      </c>
      <c r="B40" s="574"/>
      <c r="C40" s="575" t="s">
        <v>277</v>
      </c>
      <c r="D40" s="576"/>
      <c r="E40" s="574"/>
      <c r="F40" s="573" t="s">
        <v>278</v>
      </c>
      <c r="G40" s="574"/>
      <c r="H40" s="573" t="s">
        <v>279</v>
      </c>
      <c r="I40" s="577"/>
    </row>
    <row r="41" spans="1:9" ht="13" customHeight="1">
      <c r="A41" s="557"/>
      <c r="B41" s="558"/>
      <c r="C41" s="551"/>
      <c r="D41" s="559"/>
      <c r="E41" s="558"/>
      <c r="F41" s="554"/>
      <c r="G41" s="558"/>
      <c r="H41" s="555"/>
      <c r="I41" s="578"/>
    </row>
    <row r="42" spans="1:9" ht="13" customHeight="1">
      <c r="A42" s="557"/>
      <c r="B42" s="553"/>
      <c r="C42" s="551"/>
      <c r="D42" s="552"/>
      <c r="E42" s="553"/>
      <c r="F42" s="554"/>
      <c r="G42" s="553"/>
      <c r="H42" s="555"/>
      <c r="I42" s="556"/>
    </row>
    <row r="43" spans="1:9" ht="13" customHeight="1">
      <c r="A43" s="557"/>
      <c r="B43" s="558"/>
      <c r="C43" s="551"/>
      <c r="D43" s="559"/>
      <c r="E43" s="558"/>
      <c r="F43" s="554"/>
      <c r="G43" s="559"/>
      <c r="H43" s="560"/>
      <c r="I43" s="561"/>
    </row>
    <row r="44" spans="1:9" ht="13" customHeight="1" thickBot="1">
      <c r="A44" s="557"/>
      <c r="B44" s="558"/>
      <c r="C44" s="551"/>
      <c r="D44" s="559"/>
      <c r="E44" s="558"/>
      <c r="F44" s="554"/>
      <c r="G44" s="558"/>
      <c r="H44" s="593"/>
      <c r="I44" s="594"/>
    </row>
    <row r="45" spans="1:9" ht="13" customHeight="1" thickBot="1">
      <c r="A45" s="595"/>
      <c r="B45" s="596"/>
      <c r="C45" s="596"/>
      <c r="D45" s="596"/>
      <c r="E45" s="596"/>
      <c r="F45" s="596"/>
      <c r="G45" s="597"/>
      <c r="H45" s="598"/>
      <c r="I45" s="599"/>
    </row>
    <row r="46" spans="1:9" ht="13" customHeight="1" thickBot="1">
      <c r="A46" s="566"/>
      <c r="B46" s="567"/>
      <c r="C46" s="567"/>
      <c r="D46" s="567"/>
      <c r="E46" s="567"/>
      <c r="F46" s="567"/>
      <c r="G46" s="567"/>
      <c r="H46" s="567"/>
      <c r="I46" s="568"/>
    </row>
    <row r="47" spans="1:9" ht="13" customHeight="1">
      <c r="A47" s="579" t="s">
        <v>281</v>
      </c>
      <c r="B47" s="580"/>
      <c r="C47" s="580"/>
      <c r="D47" s="580"/>
      <c r="E47" s="580"/>
      <c r="F47" s="580"/>
      <c r="G47" s="581"/>
      <c r="H47" s="581"/>
      <c r="I47" s="582"/>
    </row>
    <row r="48" spans="1:9" ht="13" customHeight="1">
      <c r="A48" s="583" t="s">
        <v>282</v>
      </c>
      <c r="B48" s="584"/>
      <c r="C48" s="584"/>
      <c r="D48" s="585"/>
      <c r="E48" s="585"/>
      <c r="F48" s="585"/>
      <c r="G48" s="585"/>
      <c r="H48" s="585"/>
      <c r="I48" s="586"/>
    </row>
    <row r="49" spans="1:9" ht="13" customHeight="1">
      <c r="A49" s="587" t="s">
        <v>283</v>
      </c>
      <c r="B49" s="588"/>
      <c r="C49" s="589" t="s">
        <v>284</v>
      </c>
      <c r="D49" s="590"/>
      <c r="E49" s="590"/>
      <c r="F49" s="590"/>
      <c r="G49" s="590"/>
      <c r="H49" s="591" t="s">
        <v>279</v>
      </c>
      <c r="I49" s="592"/>
    </row>
    <row r="50" spans="1:9" ht="13" customHeight="1">
      <c r="A50" s="609"/>
      <c r="B50" s="610"/>
      <c r="C50" s="554"/>
      <c r="D50" s="611"/>
      <c r="E50" s="611"/>
      <c r="F50" s="612"/>
      <c r="G50" s="613"/>
      <c r="H50" s="614"/>
      <c r="I50" s="606"/>
    </row>
    <row r="51" spans="1:9" ht="13" customHeight="1">
      <c r="A51" s="615"/>
      <c r="B51" s="613"/>
      <c r="C51" s="604"/>
      <c r="D51" s="604"/>
      <c r="E51" s="604"/>
      <c r="F51" s="604"/>
      <c r="G51" s="604"/>
      <c r="H51" s="605"/>
      <c r="I51" s="606"/>
    </row>
    <row r="52" spans="1:9" ht="13" customHeight="1">
      <c r="A52" s="600"/>
      <c r="B52" s="601"/>
      <c r="C52" s="602"/>
      <c r="D52" s="603"/>
      <c r="E52" s="603"/>
      <c r="F52" s="604"/>
      <c r="G52" s="604"/>
      <c r="H52" s="605"/>
      <c r="I52" s="606"/>
    </row>
    <row r="53" spans="1:9" ht="13" customHeight="1" thickBot="1">
      <c r="A53" s="600"/>
      <c r="B53" s="601"/>
      <c r="C53" s="602"/>
      <c r="D53" s="603"/>
      <c r="E53" s="603"/>
      <c r="F53" s="604"/>
      <c r="G53" s="604"/>
      <c r="H53" s="607"/>
      <c r="I53" s="608"/>
    </row>
    <row r="54" spans="1:9" ht="13" customHeight="1" thickBot="1">
      <c r="A54" s="620"/>
      <c r="B54" s="621"/>
      <c r="C54" s="621"/>
      <c r="D54" s="621"/>
      <c r="E54" s="621"/>
      <c r="F54" s="621"/>
      <c r="G54" s="621"/>
      <c r="H54" s="622">
        <f>SUM(H50:I53)</f>
        <v>0</v>
      </c>
      <c r="I54" s="623"/>
    </row>
    <row r="55" spans="1:9" ht="13" customHeight="1">
      <c r="A55" s="569"/>
      <c r="B55" s="570"/>
      <c r="C55" s="570"/>
      <c r="D55" s="571"/>
      <c r="E55" s="571"/>
      <c r="F55" s="571"/>
      <c r="G55" s="571"/>
      <c r="H55" s="571"/>
      <c r="I55" s="572"/>
    </row>
    <row r="56" spans="1:9" ht="13" customHeight="1">
      <c r="A56" s="624" t="s">
        <v>285</v>
      </c>
      <c r="B56" s="625"/>
      <c r="C56" s="625" t="s">
        <v>284</v>
      </c>
      <c r="D56" s="591"/>
      <c r="E56" s="591"/>
      <c r="F56" s="591"/>
      <c r="G56" s="591"/>
      <c r="H56" s="591" t="s">
        <v>279</v>
      </c>
      <c r="I56" s="592"/>
    </row>
    <row r="57" spans="1:9" ht="20" customHeight="1">
      <c r="A57" s="616" t="s">
        <v>286</v>
      </c>
      <c r="B57" s="617"/>
      <c r="C57" s="617" t="s">
        <v>287</v>
      </c>
      <c r="D57" s="617"/>
      <c r="E57" s="617"/>
      <c r="F57" s="617"/>
      <c r="G57" s="617"/>
      <c r="H57" s="618">
        <v>5299</v>
      </c>
      <c r="I57" s="619"/>
    </row>
    <row r="58" spans="1:9" ht="13" customHeight="1">
      <c r="A58" s="616"/>
      <c r="B58" s="617"/>
      <c r="C58" s="617"/>
      <c r="D58" s="617"/>
      <c r="E58" s="617"/>
      <c r="F58" s="617"/>
      <c r="G58" s="617"/>
      <c r="H58" s="618"/>
      <c r="I58" s="619"/>
    </row>
    <row r="59" spans="1:9" ht="13" customHeight="1">
      <c r="A59" s="616"/>
      <c r="B59" s="617"/>
      <c r="C59" s="617"/>
      <c r="D59" s="617"/>
      <c r="E59" s="617"/>
      <c r="F59" s="617"/>
      <c r="G59" s="617"/>
      <c r="H59" s="618"/>
      <c r="I59" s="619"/>
    </row>
    <row r="60" spans="1:9" ht="13" customHeight="1" thickBot="1">
      <c r="A60" s="616"/>
      <c r="B60" s="617"/>
      <c r="C60" s="617"/>
      <c r="D60" s="617"/>
      <c r="E60" s="617"/>
      <c r="F60" s="617"/>
      <c r="G60" s="617"/>
      <c r="H60" s="626"/>
      <c r="I60" s="627"/>
    </row>
    <row r="61" spans="1:9" ht="13" customHeight="1" thickBot="1">
      <c r="A61" s="620"/>
      <c r="B61" s="621"/>
      <c r="C61" s="621"/>
      <c r="D61" s="621"/>
      <c r="E61" s="621"/>
      <c r="F61" s="621"/>
      <c r="G61" s="621"/>
      <c r="H61" s="622">
        <f>SUM(H57:I60)</f>
        <v>5299</v>
      </c>
      <c r="I61" s="623"/>
    </row>
    <row r="62" spans="1:9" ht="13" customHeight="1">
      <c r="A62" s="346"/>
      <c r="B62" s="344"/>
      <c r="C62" s="344"/>
      <c r="D62" s="344"/>
      <c r="E62" s="344"/>
      <c r="F62" s="344"/>
      <c r="G62" s="344"/>
      <c r="H62" s="344"/>
      <c r="I62" s="345"/>
    </row>
    <row r="63" spans="1:9" ht="13" customHeight="1">
      <c r="A63" s="624" t="s">
        <v>288</v>
      </c>
      <c r="B63" s="625"/>
      <c r="C63" s="625" t="s">
        <v>289</v>
      </c>
      <c r="D63" s="591"/>
      <c r="E63" s="591"/>
      <c r="F63" s="591"/>
      <c r="G63" s="591"/>
      <c r="H63" s="591" t="s">
        <v>279</v>
      </c>
      <c r="I63" s="592"/>
    </row>
    <row r="64" spans="1:9" ht="15" customHeight="1">
      <c r="A64" s="633" t="s">
        <v>290</v>
      </c>
      <c r="B64" s="628"/>
      <c r="C64" s="617" t="s">
        <v>291</v>
      </c>
      <c r="D64" s="617"/>
      <c r="E64" s="617"/>
      <c r="F64" s="628"/>
      <c r="G64" s="628"/>
      <c r="H64" s="629">
        <v>22464</v>
      </c>
      <c r="I64" s="630"/>
    </row>
    <row r="65" spans="1:9" ht="15">
      <c r="A65" s="633" t="s">
        <v>292</v>
      </c>
      <c r="B65" s="628"/>
      <c r="C65" s="628" t="s">
        <v>293</v>
      </c>
      <c r="D65" s="628"/>
      <c r="E65" s="628"/>
      <c r="F65" s="628"/>
      <c r="G65" s="628"/>
      <c r="H65" s="629">
        <v>9984</v>
      </c>
      <c r="I65" s="630"/>
    </row>
    <row r="66" spans="1:9" ht="15">
      <c r="A66" s="616"/>
      <c r="B66" s="617"/>
      <c r="C66" s="617"/>
      <c r="D66" s="617"/>
      <c r="E66" s="617"/>
      <c r="F66" s="628"/>
      <c r="G66" s="628"/>
      <c r="H66" s="629"/>
      <c r="I66" s="630"/>
    </row>
    <row r="67" spans="1:9" ht="16" thickBot="1">
      <c r="A67" s="616"/>
      <c r="B67" s="617"/>
      <c r="C67" s="617"/>
      <c r="D67" s="617"/>
      <c r="E67" s="617"/>
      <c r="F67" s="628"/>
      <c r="G67" s="628"/>
      <c r="H67" s="631"/>
      <c r="I67" s="632"/>
    </row>
    <row r="68" spans="1:9" ht="16" thickBot="1">
      <c r="A68" s="634"/>
      <c r="B68" s="635"/>
      <c r="C68" s="635"/>
      <c r="D68" s="635"/>
      <c r="E68" s="635"/>
      <c r="F68" s="635"/>
      <c r="G68" s="635"/>
      <c r="H68" s="622">
        <f>32448</f>
        <v>32448</v>
      </c>
      <c r="I68" s="623"/>
    </row>
    <row r="69" spans="1:9" ht="14" thickBot="1">
      <c r="A69" s="344"/>
      <c r="B69" s="344"/>
      <c r="C69" s="344"/>
      <c r="D69" s="344"/>
      <c r="E69" s="344"/>
      <c r="F69" s="344"/>
      <c r="G69" s="344"/>
      <c r="H69" s="344"/>
      <c r="I69" s="344"/>
    </row>
    <row r="70" spans="1:9" ht="19">
      <c r="A70" s="566" t="s">
        <v>294</v>
      </c>
      <c r="B70" s="567"/>
      <c r="C70" s="567"/>
      <c r="D70" s="567"/>
      <c r="E70" s="567"/>
      <c r="F70" s="567"/>
      <c r="G70" s="567"/>
      <c r="H70" s="567"/>
      <c r="I70" s="568"/>
    </row>
    <row r="71" spans="1:9" ht="15" customHeight="1">
      <c r="A71" s="569" t="s">
        <v>295</v>
      </c>
      <c r="B71" s="570"/>
      <c r="C71" s="570"/>
      <c r="D71" s="571"/>
      <c r="E71" s="571"/>
      <c r="F71" s="571"/>
      <c r="G71" s="571"/>
      <c r="H71" s="571"/>
      <c r="I71" s="572"/>
    </row>
    <row r="72" spans="1:9" ht="14" customHeight="1">
      <c r="A72" s="573" t="s">
        <v>276</v>
      </c>
      <c r="B72" s="574"/>
      <c r="C72" s="575" t="s">
        <v>277</v>
      </c>
      <c r="D72" s="576"/>
      <c r="E72" s="574"/>
      <c r="F72" s="573" t="s">
        <v>278</v>
      </c>
      <c r="G72" s="574"/>
      <c r="H72" s="573" t="s">
        <v>279</v>
      </c>
      <c r="I72" s="577"/>
    </row>
    <row r="73" spans="1:9" ht="14" customHeight="1">
      <c r="A73" s="557" t="s">
        <v>296</v>
      </c>
      <c r="B73" s="558"/>
      <c r="C73" s="551" t="s">
        <v>297</v>
      </c>
      <c r="D73" s="559"/>
      <c r="E73" s="558"/>
      <c r="F73" s="554" t="s">
        <v>280</v>
      </c>
      <c r="G73" s="558"/>
      <c r="H73" s="555">
        <v>5500</v>
      </c>
      <c r="I73" s="578"/>
    </row>
    <row r="74" spans="1:9" ht="15">
      <c r="A74" s="557"/>
      <c r="B74" s="553"/>
      <c r="C74" s="551"/>
      <c r="D74" s="552"/>
      <c r="E74" s="553"/>
      <c r="F74" s="554"/>
      <c r="G74" s="553"/>
      <c r="H74" s="555"/>
      <c r="I74" s="556"/>
    </row>
    <row r="75" spans="1:9" ht="15">
      <c r="A75" s="557"/>
      <c r="B75" s="558"/>
      <c r="C75" s="551"/>
      <c r="D75" s="559"/>
      <c r="E75" s="558"/>
      <c r="F75" s="554"/>
      <c r="G75" s="559"/>
      <c r="H75" s="560"/>
      <c r="I75" s="561"/>
    </row>
    <row r="76" spans="1:9" ht="16" thickBot="1">
      <c r="A76" s="557"/>
      <c r="B76" s="558"/>
      <c r="C76" s="551"/>
      <c r="D76" s="559"/>
      <c r="E76" s="558"/>
      <c r="F76" s="554"/>
      <c r="G76" s="558"/>
      <c r="H76" s="593"/>
      <c r="I76" s="594"/>
    </row>
    <row r="77" spans="1:9" ht="16" thickBot="1">
      <c r="A77" s="595"/>
      <c r="B77" s="596"/>
      <c r="C77" s="596"/>
      <c r="D77" s="596"/>
      <c r="E77" s="596"/>
      <c r="F77" s="596"/>
      <c r="G77" s="597"/>
      <c r="H77" s="598">
        <v>5500</v>
      </c>
      <c r="I77" s="599"/>
    </row>
  </sheetData>
  <sheetProtection insertRows="0" selectLockedCells="1"/>
  <protectedRanges>
    <protectedRange sqref="D5:I12 A6:C12 A13:I19" name="Range1_2"/>
    <protectedRange sqref="D50:E51 F50:F53 A52:E53 A47:F47 A49:C50 A48:I48" name="Range1_1_3"/>
    <protectedRange sqref="D57:E58 F57:F60 A59:E60 A56:C57 D64:E65 F64:F67 A66:E67 A63:C64" name="Range1_3_2"/>
  </protectedRanges>
  <mergeCells count="118">
    <mergeCell ref="A77:G77"/>
    <mergeCell ref="H77:I77"/>
    <mergeCell ref="A75:B75"/>
    <mergeCell ref="C75:E75"/>
    <mergeCell ref="F75:G75"/>
    <mergeCell ref="H75:I75"/>
    <mergeCell ref="A76:B76"/>
    <mergeCell ref="C76:E76"/>
    <mergeCell ref="F76:G76"/>
    <mergeCell ref="H76:I76"/>
    <mergeCell ref="A73:B73"/>
    <mergeCell ref="C73:E73"/>
    <mergeCell ref="F73:G73"/>
    <mergeCell ref="H73:I73"/>
    <mergeCell ref="A74:B74"/>
    <mergeCell ref="C74:E74"/>
    <mergeCell ref="F74:G74"/>
    <mergeCell ref="H74:I74"/>
    <mergeCell ref="A68:G68"/>
    <mergeCell ref="H68:I68"/>
    <mergeCell ref="A70:I70"/>
    <mergeCell ref="A71:I71"/>
    <mergeCell ref="A72:B72"/>
    <mergeCell ref="C72:E72"/>
    <mergeCell ref="F72:G72"/>
    <mergeCell ref="H72:I72"/>
    <mergeCell ref="A66:B66"/>
    <mergeCell ref="C66:G66"/>
    <mergeCell ref="H66:I66"/>
    <mergeCell ref="A67:B67"/>
    <mergeCell ref="C67:G67"/>
    <mergeCell ref="H67:I67"/>
    <mergeCell ref="A64:B64"/>
    <mergeCell ref="C64:G64"/>
    <mergeCell ref="H64:I64"/>
    <mergeCell ref="A65:B65"/>
    <mergeCell ref="C65:G65"/>
    <mergeCell ref="H65:I65"/>
    <mergeCell ref="A61:G61"/>
    <mergeCell ref="H61:I61"/>
    <mergeCell ref="A63:B63"/>
    <mergeCell ref="C63:G63"/>
    <mergeCell ref="H63:I63"/>
    <mergeCell ref="A59:B59"/>
    <mergeCell ref="C59:G59"/>
    <mergeCell ref="H59:I59"/>
    <mergeCell ref="A60:B60"/>
    <mergeCell ref="C60:G60"/>
    <mergeCell ref="H60:I60"/>
    <mergeCell ref="A57:B57"/>
    <mergeCell ref="C57:G57"/>
    <mergeCell ref="H57:I57"/>
    <mergeCell ref="A58:B58"/>
    <mergeCell ref="C58:G58"/>
    <mergeCell ref="H58:I58"/>
    <mergeCell ref="A54:G54"/>
    <mergeCell ref="H54:I54"/>
    <mergeCell ref="A55:I55"/>
    <mergeCell ref="A56:B56"/>
    <mergeCell ref="C56:G56"/>
    <mergeCell ref="H56:I56"/>
    <mergeCell ref="A52:B52"/>
    <mergeCell ref="C52:G52"/>
    <mergeCell ref="H52:I52"/>
    <mergeCell ref="A53:B53"/>
    <mergeCell ref="C53:G53"/>
    <mergeCell ref="H53:I53"/>
    <mergeCell ref="A50:B50"/>
    <mergeCell ref="C50:G50"/>
    <mergeCell ref="H50:I50"/>
    <mergeCell ref="A51:B51"/>
    <mergeCell ref="C51:G51"/>
    <mergeCell ref="H51:I51"/>
    <mergeCell ref="A46:I46"/>
    <mergeCell ref="A47:I47"/>
    <mergeCell ref="A48:I48"/>
    <mergeCell ref="A49:B49"/>
    <mergeCell ref="C49:G49"/>
    <mergeCell ref="H49:I49"/>
    <mergeCell ref="A44:B44"/>
    <mergeCell ref="C44:E44"/>
    <mergeCell ref="F44:G44"/>
    <mergeCell ref="H44:I44"/>
    <mergeCell ref="A45:G45"/>
    <mergeCell ref="H45:I45"/>
    <mergeCell ref="C42:E42"/>
    <mergeCell ref="F42:G42"/>
    <mergeCell ref="H42:I42"/>
    <mergeCell ref="A43:B43"/>
    <mergeCell ref="C43:E43"/>
    <mergeCell ref="F43:G43"/>
    <mergeCell ref="H43:I43"/>
    <mergeCell ref="C22:D22"/>
    <mergeCell ref="E22:F22"/>
    <mergeCell ref="G22:H22"/>
    <mergeCell ref="E24:F24"/>
    <mergeCell ref="A38:I38"/>
    <mergeCell ref="A39:I39"/>
    <mergeCell ref="A40:B40"/>
    <mergeCell ref="C40:E40"/>
    <mergeCell ref="F40:G40"/>
    <mergeCell ref="H40:I40"/>
    <mergeCell ref="A41:B41"/>
    <mergeCell ref="C41:E41"/>
    <mergeCell ref="F41:G41"/>
    <mergeCell ref="H41:I41"/>
    <mergeCell ref="A42:B42"/>
    <mergeCell ref="A13:H14"/>
    <mergeCell ref="A15:H16"/>
    <mergeCell ref="A19:I19"/>
    <mergeCell ref="C21:D21"/>
    <mergeCell ref="E21:F21"/>
    <mergeCell ref="G21:H21"/>
    <mergeCell ref="B3:C3"/>
    <mergeCell ref="D4:H4"/>
    <mergeCell ref="A5:C5"/>
    <mergeCell ref="A6:I10"/>
    <mergeCell ref="B12:G12"/>
  </mergeCells>
  <printOptions horizontalCentered="1"/>
  <pageMargins left="0.25" right="0.25" top="0.25" bottom="0.17" header="0.2" footer="0.27"/>
  <pageSetup fitToHeight="0" fitToWidth="1" horizontalDpi="600" verticalDpi="600" orientation="portrait" scale="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8000860214233"/>
    <pageSetUpPr fitToPage="1"/>
  </sheetPr>
  <dimension ref="A1:K70"/>
  <sheetViews>
    <sheetView showGridLines="0" workbookViewId="0" topLeftCell="A1">
      <selection activeCell="A4" sqref="A4"/>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32</v>
      </c>
      <c r="B2" s="325"/>
      <c r="C2" s="325"/>
      <c r="D2" s="326" t="s">
        <v>0</v>
      </c>
      <c r="E2" s="326" t="s">
        <v>2</v>
      </c>
      <c r="F2" s="326" t="s">
        <v>1</v>
      </c>
      <c r="G2" s="326" t="s">
        <v>14</v>
      </c>
      <c r="H2" s="326" t="s">
        <v>15</v>
      </c>
      <c r="I2" s="327" t="s">
        <v>56</v>
      </c>
      <c r="K2" s="7"/>
    </row>
    <row r="3" spans="1:11" s="6" customFormat="1" ht="21" thickBot="1">
      <c r="A3" s="328" t="s">
        <v>33</v>
      </c>
      <c r="B3" s="495"/>
      <c r="C3" s="496"/>
      <c r="D3" s="329">
        <f>SUM(B29)</f>
        <v>0</v>
      </c>
      <c r="E3" s="329">
        <f>SUM(C29)</f>
        <v>62221</v>
      </c>
      <c r="F3" s="329">
        <f>SUM(E29)</f>
        <v>8000</v>
      </c>
      <c r="G3" s="329">
        <f>SUM(G29)</f>
        <v>0</v>
      </c>
      <c r="H3" s="330">
        <f>SUM(D3:G3)</f>
        <v>70221</v>
      </c>
      <c r="I3" s="109">
        <f>H3</f>
        <v>70221</v>
      </c>
      <c r="K3" s="8"/>
    </row>
    <row r="4" spans="1:11" s="6" customFormat="1" ht="24" customHeight="1">
      <c r="A4" s="331" t="s">
        <v>298</v>
      </c>
      <c r="B4" s="332"/>
      <c r="C4" s="333"/>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32" t="s">
        <v>299</v>
      </c>
      <c r="B6" s="543"/>
      <c r="C6" s="543"/>
      <c r="D6" s="543"/>
      <c r="E6" s="543"/>
      <c r="F6" s="543"/>
      <c r="G6" s="543"/>
      <c r="H6" s="543"/>
      <c r="I6" s="544"/>
      <c r="K6" s="8"/>
    </row>
    <row r="7" spans="1:11" s="6" customFormat="1" ht="14" customHeight="1">
      <c r="A7" s="545"/>
      <c r="B7" s="546"/>
      <c r="C7" s="546"/>
      <c r="D7" s="546"/>
      <c r="E7" s="546"/>
      <c r="F7" s="546"/>
      <c r="G7" s="546"/>
      <c r="H7" s="546"/>
      <c r="I7" s="547"/>
      <c r="K7" s="8"/>
    </row>
    <row r="8" spans="1:11" s="6" customFormat="1" ht="14" customHeight="1">
      <c r="A8" s="545"/>
      <c r="B8" s="546"/>
      <c r="C8" s="546"/>
      <c r="D8" s="546"/>
      <c r="E8" s="546"/>
      <c r="F8" s="546"/>
      <c r="G8" s="546"/>
      <c r="H8" s="546"/>
      <c r="I8" s="547"/>
      <c r="K8" s="8"/>
    </row>
    <row r="9" spans="1:11" s="6" customFormat="1" ht="42" customHeight="1">
      <c r="A9" s="545"/>
      <c r="B9" s="546"/>
      <c r="C9" s="546"/>
      <c r="D9" s="546"/>
      <c r="E9" s="546"/>
      <c r="F9" s="546"/>
      <c r="G9" s="546"/>
      <c r="H9" s="546"/>
      <c r="I9" s="547"/>
      <c r="K9" s="8"/>
    </row>
    <row r="10" spans="1:11" s="6" customFormat="1" ht="118.5" customHeight="1">
      <c r="A10" s="548"/>
      <c r="B10" s="549"/>
      <c r="C10" s="549"/>
      <c r="D10" s="549"/>
      <c r="E10" s="549"/>
      <c r="F10" s="549"/>
      <c r="G10" s="549"/>
      <c r="H10" s="549"/>
      <c r="I10" s="550"/>
      <c r="K10" s="8"/>
    </row>
    <row r="11" spans="1:11" s="6" customFormat="1" ht="17.25" customHeight="1">
      <c r="A11" s="360"/>
      <c r="B11" s="361"/>
      <c r="C11" s="361"/>
      <c r="D11" s="361"/>
      <c r="E11" s="361"/>
      <c r="F11" s="361"/>
      <c r="G11" s="361"/>
      <c r="H11" s="361"/>
      <c r="I11" s="362"/>
      <c r="K11" s="8"/>
    </row>
    <row r="12" spans="1:11" s="6" customFormat="1" ht="15">
      <c r="A12" s="363" t="s">
        <v>300</v>
      </c>
      <c r="B12" s="361"/>
      <c r="C12" s="364">
        <v>28824</v>
      </c>
      <c r="D12" s="361"/>
      <c r="E12" s="361"/>
      <c r="F12" s="361"/>
      <c r="G12" s="361"/>
      <c r="H12" s="361"/>
      <c r="I12" s="362"/>
      <c r="K12" s="8"/>
    </row>
    <row r="13" spans="1:11" s="6" customFormat="1" ht="15">
      <c r="A13" s="363" t="s">
        <v>301</v>
      </c>
      <c r="B13" s="361"/>
      <c r="C13" s="364">
        <v>17977</v>
      </c>
      <c r="D13" s="361"/>
      <c r="E13" s="361"/>
      <c r="F13" s="361"/>
      <c r="G13" s="361"/>
      <c r="H13" s="361"/>
      <c r="I13" s="362"/>
      <c r="K13" s="8"/>
    </row>
    <row r="14" spans="1:11" s="6" customFormat="1" ht="30" customHeight="1">
      <c r="A14" s="363" t="s">
        <v>302</v>
      </c>
      <c r="B14" s="361"/>
      <c r="C14" s="364">
        <v>7500</v>
      </c>
      <c r="D14" s="361"/>
      <c r="E14" s="361"/>
      <c r="F14" s="361"/>
      <c r="G14" s="361"/>
      <c r="H14" s="361"/>
      <c r="I14" s="362"/>
      <c r="K14" s="8"/>
    </row>
    <row r="15" spans="1:11" s="6" customFormat="1" ht="15">
      <c r="A15" s="365" t="s">
        <v>303</v>
      </c>
      <c r="B15" s="361"/>
      <c r="C15" s="364">
        <v>7920</v>
      </c>
      <c r="D15" s="366"/>
      <c r="E15" s="361"/>
      <c r="F15" s="361"/>
      <c r="G15" s="361"/>
      <c r="H15" s="361"/>
      <c r="I15" s="362"/>
      <c r="K15" s="8"/>
    </row>
    <row r="16" spans="1:11" s="6" customFormat="1" ht="36.75" customHeight="1">
      <c r="A16" s="365" t="s">
        <v>1</v>
      </c>
      <c r="B16" s="361"/>
      <c r="C16" s="367">
        <v>8000</v>
      </c>
      <c r="D16" s="361"/>
      <c r="E16" s="361"/>
      <c r="F16" s="361"/>
      <c r="G16" s="361"/>
      <c r="H16" s="361"/>
      <c r="I16" s="362"/>
      <c r="K16" s="8"/>
    </row>
    <row r="17" spans="1:11" s="6" customFormat="1" ht="12.75" customHeight="1">
      <c r="A17" s="368"/>
      <c r="B17" s="361"/>
      <c r="C17" s="369">
        <f>SUM(C12:C16)</f>
        <v>70221</v>
      </c>
      <c r="D17" s="361"/>
      <c r="E17" s="361"/>
      <c r="F17" s="361"/>
      <c r="G17" s="361"/>
      <c r="H17" s="361"/>
      <c r="I17" s="362"/>
      <c r="K17" s="8"/>
    </row>
    <row r="18" spans="1:11" s="6" customFormat="1" ht="15.75" customHeight="1">
      <c r="A18" s="18"/>
      <c r="B18" s="19"/>
      <c r="C18" s="19"/>
      <c r="D18" s="258"/>
      <c r="E18" s="258"/>
      <c r="F18" s="258"/>
      <c r="G18" s="258"/>
      <c r="H18" s="258"/>
      <c r="I18" s="334"/>
      <c r="K18" s="8"/>
    </row>
    <row r="19" spans="1:11" s="6" customFormat="1" ht="20">
      <c r="A19" s="108" t="s">
        <v>16</v>
      </c>
      <c r="B19" s="500" t="s">
        <v>20</v>
      </c>
      <c r="C19" s="500"/>
      <c r="D19" s="500"/>
      <c r="E19" s="500"/>
      <c r="F19" s="500"/>
      <c r="G19" s="500"/>
      <c r="H19" s="22"/>
      <c r="I19" s="370"/>
      <c r="K19" s="8"/>
    </row>
    <row r="20" spans="1:9" ht="15">
      <c r="A20" s="532" t="s">
        <v>304</v>
      </c>
      <c r="B20" s="533"/>
      <c r="C20" s="533"/>
      <c r="D20" s="533"/>
      <c r="E20" s="533"/>
      <c r="F20" s="533"/>
      <c r="G20" s="533"/>
      <c r="H20" s="533"/>
      <c r="I20" s="336" t="s">
        <v>17</v>
      </c>
    </row>
    <row r="21" spans="1:9" ht="15">
      <c r="A21" s="534"/>
      <c r="B21" s="535"/>
      <c r="C21" s="535"/>
      <c r="D21" s="535"/>
      <c r="E21" s="535"/>
      <c r="F21" s="535"/>
      <c r="G21" s="535"/>
      <c r="H21" s="535"/>
      <c r="I21" s="337">
        <v>45657</v>
      </c>
    </row>
    <row r="22" spans="1:9" ht="22.5" customHeight="1">
      <c r="A22" s="532" t="s">
        <v>305</v>
      </c>
      <c r="B22" s="533"/>
      <c r="C22" s="533"/>
      <c r="D22" s="533"/>
      <c r="E22" s="533"/>
      <c r="F22" s="533"/>
      <c r="G22" s="533"/>
      <c r="H22" s="533"/>
      <c r="I22" s="336" t="s">
        <v>17</v>
      </c>
    </row>
    <row r="23" spans="1:9" ht="14.25" customHeight="1" thickBot="1">
      <c r="A23" s="536"/>
      <c r="B23" s="537"/>
      <c r="C23" s="537"/>
      <c r="D23" s="537"/>
      <c r="E23" s="537"/>
      <c r="F23" s="537"/>
      <c r="G23" s="537"/>
      <c r="H23" s="537"/>
      <c r="I23" s="371" t="s">
        <v>306</v>
      </c>
    </row>
    <row r="24" spans="1:9" ht="23.25" customHeight="1">
      <c r="A24" s="105"/>
      <c r="B24" s="339"/>
      <c r="C24" s="339"/>
      <c r="D24" s="339"/>
      <c r="E24" s="339"/>
      <c r="F24" s="339"/>
      <c r="G24" s="339"/>
      <c r="H24" s="339"/>
      <c r="I24" s="340"/>
    </row>
    <row r="25" spans="1:9" ht="15" thickBot="1">
      <c r="A25" s="341"/>
      <c r="B25" s="342"/>
      <c r="C25" s="342"/>
      <c r="D25" s="342"/>
      <c r="E25" s="342"/>
      <c r="F25" s="342"/>
      <c r="G25" s="342"/>
      <c r="H25" s="342"/>
      <c r="I25" s="342"/>
    </row>
    <row r="26" spans="1:9" ht="6.75" customHeight="1">
      <c r="A26" s="485" t="s">
        <v>48</v>
      </c>
      <c r="B26" s="486"/>
      <c r="C26" s="486"/>
      <c r="D26" s="486"/>
      <c r="E26" s="486"/>
      <c r="F26" s="486"/>
      <c r="G26" s="486"/>
      <c r="H26" s="486"/>
      <c r="I26" s="487"/>
    </row>
    <row r="27" spans="1:9" ht="16">
      <c r="A27" s="343" t="s">
        <v>49</v>
      </c>
      <c r="B27" s="344"/>
      <c r="C27" s="344"/>
      <c r="D27" s="344"/>
      <c r="E27" s="344"/>
      <c r="F27" s="344"/>
      <c r="G27" s="344"/>
      <c r="H27" s="344"/>
      <c r="I27" s="345"/>
    </row>
    <row r="28" spans="1:9" ht="16">
      <c r="A28" s="346"/>
      <c r="B28" s="347" t="s">
        <v>0</v>
      </c>
      <c r="C28" s="538" t="s">
        <v>2</v>
      </c>
      <c r="D28" s="539"/>
      <c r="E28" s="538" t="s">
        <v>1</v>
      </c>
      <c r="F28" s="539"/>
      <c r="G28" s="538" t="s">
        <v>47</v>
      </c>
      <c r="H28" s="539"/>
      <c r="I28" s="345"/>
    </row>
    <row r="29" spans="1:9" ht="24" customHeight="1">
      <c r="A29" s="346"/>
      <c r="B29" s="349"/>
      <c r="C29" s="562">
        <v>62221</v>
      </c>
      <c r="D29" s="563"/>
      <c r="E29" s="562">
        <v>8000</v>
      </c>
      <c r="F29" s="563"/>
      <c r="G29" s="562"/>
      <c r="H29" s="563"/>
      <c r="I29" s="345"/>
    </row>
    <row r="30" spans="1:9" ht="12.75">
      <c r="A30" s="346"/>
      <c r="B30" s="350"/>
      <c r="C30" s="350"/>
      <c r="D30" s="351"/>
      <c r="E30" s="350"/>
      <c r="F30" s="351"/>
      <c r="G30" s="350"/>
      <c r="H30" s="351"/>
      <c r="I30" s="345"/>
    </row>
    <row r="31" spans="1:9" ht="11.25" customHeight="1">
      <c r="A31" s="343" t="s">
        <v>57</v>
      </c>
      <c r="B31" s="352"/>
      <c r="C31" s="352"/>
      <c r="D31" s="352"/>
      <c r="E31" s="564"/>
      <c r="F31" s="565"/>
      <c r="G31" s="350"/>
      <c r="H31" s="350"/>
      <c r="I31" s="345"/>
    </row>
    <row r="32" spans="1:9" ht="12.75">
      <c r="A32" s="346"/>
      <c r="B32" s="344"/>
      <c r="C32" s="344"/>
      <c r="D32" s="344"/>
      <c r="E32" s="344"/>
      <c r="F32" s="344"/>
      <c r="G32" s="344"/>
      <c r="H32" s="344"/>
      <c r="I32" s="345"/>
    </row>
    <row r="33" spans="1:9" ht="14" thickBot="1">
      <c r="A33" s="353"/>
      <c r="B33" s="354"/>
      <c r="C33" s="354"/>
      <c r="D33" s="354"/>
      <c r="E33" s="354"/>
      <c r="F33" s="354"/>
      <c r="G33" s="354"/>
      <c r="H33" s="354"/>
      <c r="I33" s="355"/>
    </row>
    <row r="34" spans="1:9" ht="12.75">
      <c r="A34" s="344"/>
      <c r="B34" s="344"/>
      <c r="C34" s="344"/>
      <c r="D34" s="344"/>
      <c r="E34" s="344"/>
      <c r="F34" s="344"/>
      <c r="G34" s="344"/>
      <c r="H34" s="344"/>
      <c r="I34" s="344"/>
    </row>
    <row r="35" spans="1:9" ht="19">
      <c r="A35" s="356" t="s">
        <v>50</v>
      </c>
      <c r="B35" s="357"/>
      <c r="C35" s="357"/>
      <c r="D35" s="357"/>
      <c r="E35" s="344"/>
      <c r="F35" s="344"/>
      <c r="G35" s="344"/>
      <c r="H35" s="344"/>
      <c r="I35" s="344"/>
    </row>
    <row r="36" spans="1:9" ht="16">
      <c r="A36" s="357"/>
      <c r="B36" s="357"/>
      <c r="C36" s="357"/>
      <c r="D36" s="357"/>
      <c r="E36" s="344"/>
      <c r="F36" s="344"/>
      <c r="G36" s="344"/>
      <c r="H36" s="344"/>
      <c r="I36" s="344"/>
    </row>
    <row r="37" spans="1:9" ht="16">
      <c r="A37" s="358" t="s">
        <v>55</v>
      </c>
      <c r="B37" s="357"/>
      <c r="C37" s="357"/>
      <c r="D37" s="357"/>
      <c r="E37" s="344"/>
      <c r="F37" s="344"/>
      <c r="G37" s="344"/>
      <c r="H37" s="344"/>
      <c r="I37" s="344"/>
    </row>
    <row r="38" spans="1:9" ht="13" customHeight="1">
      <c r="A38" s="357" t="s">
        <v>51</v>
      </c>
      <c r="B38" s="357"/>
      <c r="C38" s="357"/>
      <c r="D38" s="357"/>
      <c r="E38" s="344"/>
      <c r="F38" s="344"/>
      <c r="G38" s="344"/>
      <c r="H38" s="344"/>
      <c r="I38" s="344"/>
    </row>
    <row r="39" spans="1:9" ht="13" customHeight="1">
      <c r="A39" s="357" t="s">
        <v>52</v>
      </c>
      <c r="B39" s="357"/>
      <c r="C39" s="357"/>
      <c r="D39" s="357"/>
      <c r="E39" s="344"/>
      <c r="F39" s="344"/>
      <c r="G39" s="344"/>
      <c r="H39" s="344"/>
      <c r="I39" s="344"/>
    </row>
    <row r="40" spans="1:9" ht="13" customHeight="1">
      <c r="A40" s="357" t="s">
        <v>53</v>
      </c>
      <c r="B40" s="357"/>
      <c r="C40" s="357"/>
      <c r="D40" s="357"/>
      <c r="E40" s="344"/>
      <c r="F40" s="344"/>
      <c r="G40" s="344"/>
      <c r="H40" s="344"/>
      <c r="I40" s="344"/>
    </row>
    <row r="41" spans="1:9" ht="13" customHeight="1">
      <c r="A41" s="357" t="s">
        <v>272</v>
      </c>
      <c r="B41" s="357"/>
      <c r="C41" s="357"/>
      <c r="D41" s="357"/>
      <c r="E41" s="344"/>
      <c r="F41" s="344"/>
      <c r="G41" s="344"/>
      <c r="H41" s="344"/>
      <c r="I41" s="344"/>
    </row>
    <row r="42" spans="1:9" ht="13" customHeight="1">
      <c r="A42" s="359" t="s">
        <v>54</v>
      </c>
      <c r="B42" s="344"/>
      <c r="C42" s="344"/>
      <c r="D42" s="344"/>
      <c r="E42" s="344"/>
      <c r="F42" s="344"/>
      <c r="G42" s="344"/>
      <c r="H42" s="344"/>
      <c r="I42" s="344"/>
    </row>
    <row r="43" spans="1:9" ht="13" customHeight="1">
      <c r="A43" s="358" t="s">
        <v>273</v>
      </c>
      <c r="B43" s="344"/>
      <c r="C43" s="344"/>
      <c r="D43" s="344"/>
      <c r="E43" s="344"/>
      <c r="F43" s="344"/>
      <c r="G43" s="344"/>
      <c r="H43" s="344"/>
      <c r="I43" s="344"/>
    </row>
    <row r="44" spans="1:9" ht="13" customHeight="1">
      <c r="A44" s="344"/>
      <c r="B44" s="344"/>
      <c r="C44" s="344"/>
      <c r="D44" s="344"/>
      <c r="E44" s="344"/>
      <c r="F44" s="344"/>
      <c r="G44" s="344"/>
      <c r="H44" s="344"/>
      <c r="I44" s="344"/>
    </row>
    <row r="45" spans="1:9" ht="13" customHeight="1">
      <c r="A45" s="636"/>
      <c r="B45" s="637"/>
      <c r="C45" s="637"/>
      <c r="D45" s="637"/>
      <c r="E45" s="637"/>
      <c r="F45" s="637"/>
      <c r="G45" s="637"/>
      <c r="H45" s="637"/>
      <c r="I45" s="637"/>
    </row>
    <row r="46" spans="1:9" ht="13" customHeight="1">
      <c r="A46" s="637"/>
      <c r="B46" s="637"/>
      <c r="C46" s="637"/>
      <c r="D46" s="637"/>
      <c r="E46" s="637"/>
      <c r="F46" s="637"/>
      <c r="G46" s="637"/>
      <c r="H46" s="637"/>
      <c r="I46" s="637"/>
    </row>
    <row r="47" spans="1:9" ht="13" customHeight="1">
      <c r="A47" s="637"/>
      <c r="B47" s="637"/>
      <c r="C47" s="637"/>
      <c r="D47" s="637"/>
      <c r="E47" s="637"/>
      <c r="F47" s="637"/>
      <c r="G47" s="637"/>
      <c r="H47" s="637"/>
      <c r="I47" s="637"/>
    </row>
    <row r="48" spans="1:9" ht="13" customHeight="1">
      <c r="A48" s="637"/>
      <c r="B48" s="637"/>
      <c r="C48" s="637"/>
      <c r="D48" s="637"/>
      <c r="E48" s="637"/>
      <c r="F48" s="637"/>
      <c r="G48" s="637"/>
      <c r="H48" s="637"/>
      <c r="I48" s="637"/>
    </row>
    <row r="49" spans="1:9" ht="13" customHeight="1">
      <c r="A49" s="637"/>
      <c r="B49" s="637"/>
      <c r="C49" s="637"/>
      <c r="D49" s="637"/>
      <c r="E49" s="637"/>
      <c r="F49" s="637"/>
      <c r="G49" s="637"/>
      <c r="H49" s="637"/>
      <c r="I49" s="637"/>
    </row>
    <row r="50" spans="1:9" ht="13" customHeight="1">
      <c r="A50" s="637"/>
      <c r="B50" s="637"/>
      <c r="C50" s="637"/>
      <c r="D50" s="637"/>
      <c r="E50" s="637"/>
      <c r="F50" s="637"/>
      <c r="G50" s="637"/>
      <c r="H50" s="637"/>
      <c r="I50" s="637"/>
    </row>
    <row r="51" spans="1:9" ht="13" customHeight="1">
      <c r="A51" s="637"/>
      <c r="B51" s="637"/>
      <c r="C51" s="637"/>
      <c r="D51" s="637"/>
      <c r="E51" s="637"/>
      <c r="F51" s="637"/>
      <c r="G51" s="637"/>
      <c r="H51" s="637"/>
      <c r="I51" s="637"/>
    </row>
    <row r="52" spans="1:9" ht="13" customHeight="1">
      <c r="A52" s="637"/>
      <c r="B52" s="637"/>
      <c r="C52" s="637"/>
      <c r="D52" s="637"/>
      <c r="E52" s="637"/>
      <c r="F52" s="637"/>
      <c r="G52" s="637"/>
      <c r="H52" s="637"/>
      <c r="I52" s="637"/>
    </row>
    <row r="53" spans="1:9" ht="13" customHeight="1">
      <c r="A53" s="637"/>
      <c r="B53" s="637"/>
      <c r="C53" s="637"/>
      <c r="D53" s="637"/>
      <c r="E53" s="637"/>
      <c r="F53" s="637"/>
      <c r="G53" s="637"/>
      <c r="H53" s="637"/>
      <c r="I53" s="637"/>
    </row>
    <row r="54" spans="1:9" ht="13" customHeight="1">
      <c r="A54" s="637"/>
      <c r="B54" s="637"/>
      <c r="C54" s="637"/>
      <c r="D54" s="637"/>
      <c r="E54" s="637"/>
      <c r="F54" s="637"/>
      <c r="G54" s="637"/>
      <c r="H54" s="637"/>
      <c r="I54" s="637"/>
    </row>
    <row r="55" spans="1:9" ht="13" customHeight="1">
      <c r="A55" s="637"/>
      <c r="B55" s="637"/>
      <c r="C55" s="637"/>
      <c r="D55" s="637"/>
      <c r="E55" s="637"/>
      <c r="F55" s="637"/>
      <c r="G55" s="637"/>
      <c r="H55" s="637"/>
      <c r="I55" s="637"/>
    </row>
    <row r="56" spans="1:9" ht="13" customHeight="1">
      <c r="A56" s="637"/>
      <c r="B56" s="637"/>
      <c r="C56" s="637"/>
      <c r="D56" s="637"/>
      <c r="E56" s="637"/>
      <c r="F56" s="637"/>
      <c r="G56" s="637"/>
      <c r="H56" s="637"/>
      <c r="I56" s="637"/>
    </row>
    <row r="57" spans="1:9" ht="13" customHeight="1">
      <c r="A57" s="637"/>
      <c r="B57" s="637"/>
      <c r="C57" s="637"/>
      <c r="D57" s="637"/>
      <c r="E57" s="637"/>
      <c r="F57" s="637"/>
      <c r="G57" s="637"/>
      <c r="H57" s="637"/>
      <c r="I57" s="637"/>
    </row>
    <row r="58" spans="1:9" ht="13" customHeight="1">
      <c r="A58" s="637"/>
      <c r="B58" s="637"/>
      <c r="C58" s="637"/>
      <c r="D58" s="637"/>
      <c r="E58" s="637"/>
      <c r="F58" s="637"/>
      <c r="G58" s="637"/>
      <c r="H58" s="637"/>
      <c r="I58" s="637"/>
    </row>
    <row r="59" spans="1:9" ht="13" customHeight="1">
      <c r="A59" s="637"/>
      <c r="B59" s="637"/>
      <c r="C59" s="637"/>
      <c r="D59" s="637"/>
      <c r="E59" s="637"/>
      <c r="F59" s="637"/>
      <c r="G59" s="637"/>
      <c r="H59" s="637"/>
      <c r="I59" s="637"/>
    </row>
    <row r="60" spans="1:9" ht="13" customHeight="1">
      <c r="A60" s="637"/>
      <c r="B60" s="637"/>
      <c r="C60" s="637"/>
      <c r="D60" s="637"/>
      <c r="E60" s="637"/>
      <c r="F60" s="637"/>
      <c r="G60" s="637"/>
      <c r="H60" s="637"/>
      <c r="I60" s="637"/>
    </row>
    <row r="61" spans="1:9" ht="13" customHeight="1">
      <c r="A61" s="637"/>
      <c r="B61" s="637"/>
      <c r="C61" s="637"/>
      <c r="D61" s="637"/>
      <c r="E61" s="637"/>
      <c r="F61" s="637"/>
      <c r="G61" s="637"/>
      <c r="H61" s="637"/>
      <c r="I61" s="637"/>
    </row>
    <row r="62" spans="1:9" ht="13" customHeight="1">
      <c r="A62" s="637"/>
      <c r="B62" s="637"/>
      <c r="C62" s="637"/>
      <c r="D62" s="637"/>
      <c r="E62" s="637"/>
      <c r="F62" s="637"/>
      <c r="G62" s="637"/>
      <c r="H62" s="637"/>
      <c r="I62" s="637"/>
    </row>
    <row r="63" spans="1:9" ht="13" customHeight="1">
      <c r="A63" s="637"/>
      <c r="B63" s="637"/>
      <c r="C63" s="637"/>
      <c r="D63" s="637"/>
      <c r="E63" s="637"/>
      <c r="F63" s="637"/>
      <c r="G63" s="637"/>
      <c r="H63" s="637"/>
      <c r="I63" s="637"/>
    </row>
    <row r="64" spans="1:9" ht="12.75">
      <c r="A64" s="637"/>
      <c r="B64" s="637"/>
      <c r="C64" s="637"/>
      <c r="D64" s="637"/>
      <c r="E64" s="637"/>
      <c r="F64" s="637"/>
      <c r="G64" s="637"/>
      <c r="H64" s="637"/>
      <c r="I64" s="637"/>
    </row>
    <row r="65" spans="1:9" ht="12.75">
      <c r="A65" s="637"/>
      <c r="B65" s="637"/>
      <c r="C65" s="637"/>
      <c r="D65" s="637"/>
      <c r="E65" s="637"/>
      <c r="F65" s="637"/>
      <c r="G65" s="637"/>
      <c r="H65" s="637"/>
      <c r="I65" s="637"/>
    </row>
    <row r="66" spans="1:9" ht="12.75">
      <c r="A66" s="637"/>
      <c r="B66" s="637"/>
      <c r="C66" s="637"/>
      <c r="D66" s="637"/>
      <c r="E66" s="637"/>
      <c r="F66" s="637"/>
      <c r="G66" s="637"/>
      <c r="H66" s="637"/>
      <c r="I66" s="637"/>
    </row>
    <row r="67" spans="1:9" ht="12.75">
      <c r="A67" s="637"/>
      <c r="B67" s="637"/>
      <c r="C67" s="637"/>
      <c r="D67" s="637"/>
      <c r="E67" s="637"/>
      <c r="F67" s="637"/>
      <c r="G67" s="637"/>
      <c r="H67" s="637"/>
      <c r="I67" s="637"/>
    </row>
    <row r="68" spans="1:9" ht="12.75">
      <c r="A68" s="637"/>
      <c r="B68" s="637"/>
      <c r="C68" s="637"/>
      <c r="D68" s="637"/>
      <c r="E68" s="637"/>
      <c r="F68" s="637"/>
      <c r="G68" s="637"/>
      <c r="H68" s="637"/>
      <c r="I68" s="637"/>
    </row>
    <row r="69" spans="1:9" ht="12.75">
      <c r="A69" s="637"/>
      <c r="B69" s="637"/>
      <c r="C69" s="637"/>
      <c r="D69" s="637"/>
      <c r="E69" s="637"/>
      <c r="F69" s="637"/>
      <c r="G69" s="637"/>
      <c r="H69" s="637"/>
      <c r="I69" s="637"/>
    </row>
    <row r="70" spans="1:9" ht="12.75">
      <c r="A70" s="637"/>
      <c r="B70" s="637"/>
      <c r="C70" s="637"/>
      <c r="D70" s="637"/>
      <c r="E70" s="637"/>
      <c r="F70" s="637"/>
      <c r="G70" s="637"/>
      <c r="H70" s="637"/>
      <c r="I70" s="637"/>
    </row>
  </sheetData>
  <sheetProtection insertRows="0" selectLockedCells="1"/>
  <protectedRanges>
    <protectedRange sqref="D5:I5 A24:I26 A18:I19" name="Range1_1"/>
    <protectedRange sqref="A6:I17" name="Range1_2"/>
    <protectedRange sqref="A20:I23" name="Range1_2_1"/>
  </protectedRanges>
  <mergeCells count="16">
    <mergeCell ref="A22:H23"/>
    <mergeCell ref="A26:I26"/>
    <mergeCell ref="C28:D28"/>
    <mergeCell ref="E28:F28"/>
    <mergeCell ref="G28:H28"/>
    <mergeCell ref="C29:D29"/>
    <mergeCell ref="E29:F29"/>
    <mergeCell ref="G29:H29"/>
    <mergeCell ref="E31:F31"/>
    <mergeCell ref="A45:I70"/>
    <mergeCell ref="B19:G19"/>
    <mergeCell ref="A20:H21"/>
    <mergeCell ref="B3:C3"/>
    <mergeCell ref="D4:H4"/>
    <mergeCell ref="A5:C5"/>
    <mergeCell ref="A6:I10"/>
  </mergeCells>
  <printOptions horizontalCentered="1"/>
  <pageMargins left="0.25" right="0.25" top="0.25" bottom="0.17" header="0.2" footer="0.27"/>
  <pageSetup fitToHeight="0" fitToWidth="1" horizontalDpi="600" verticalDpi="600" orientation="portrait" scale="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8000860214233"/>
    <pageSetUpPr fitToPage="1"/>
  </sheetPr>
  <dimension ref="A1:K63"/>
  <sheetViews>
    <sheetView showGridLines="0" workbookViewId="0" topLeftCell="A1">
      <selection activeCell="A4" sqref="A4:C4"/>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34</v>
      </c>
      <c r="B2" s="325"/>
      <c r="C2" s="325"/>
      <c r="D2" s="326" t="s">
        <v>0</v>
      </c>
      <c r="E2" s="326" t="s">
        <v>2</v>
      </c>
      <c r="F2" s="326" t="s">
        <v>1</v>
      </c>
      <c r="G2" s="326" t="s">
        <v>14</v>
      </c>
      <c r="H2" s="326" t="s">
        <v>15</v>
      </c>
      <c r="I2" s="327" t="s">
        <v>56</v>
      </c>
      <c r="K2" s="7"/>
    </row>
    <row r="3" spans="1:11" s="6" customFormat="1" ht="21" thickBot="1">
      <c r="A3" s="328" t="s">
        <v>35</v>
      </c>
      <c r="B3" s="495"/>
      <c r="C3" s="496"/>
      <c r="D3" s="329">
        <f>SUM(B22)</f>
        <v>0</v>
      </c>
      <c r="E3" s="329">
        <f>SUM(C22)</f>
        <v>5000</v>
      </c>
      <c r="F3" s="329">
        <f>SUM(E22)</f>
        <v>0</v>
      </c>
      <c r="G3" s="329">
        <f>SUM(G22)</f>
        <v>0</v>
      </c>
      <c r="H3" s="330">
        <f>SUM(D3:G3)</f>
        <v>5000</v>
      </c>
      <c r="I3" s="109">
        <f>SUM(E24)</f>
        <v>0</v>
      </c>
      <c r="K3" s="8"/>
    </row>
    <row r="4" spans="1:11" s="6" customFormat="1" ht="24" customHeight="1">
      <c r="A4" s="638" t="s">
        <v>327</v>
      </c>
      <c r="B4" s="639"/>
      <c r="C4" s="640"/>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32" t="s">
        <v>328</v>
      </c>
      <c r="B6" s="543"/>
      <c r="C6" s="543"/>
      <c r="D6" s="543"/>
      <c r="E6" s="543"/>
      <c r="F6" s="543"/>
      <c r="G6" s="543"/>
      <c r="H6" s="543"/>
      <c r="I6" s="544"/>
      <c r="K6" s="8"/>
    </row>
    <row r="7" spans="1:11" s="6" customFormat="1" ht="14" customHeight="1">
      <c r="A7" s="545"/>
      <c r="B7" s="546"/>
      <c r="C7" s="546"/>
      <c r="D7" s="546"/>
      <c r="E7" s="546"/>
      <c r="F7" s="546"/>
      <c r="G7" s="546"/>
      <c r="H7" s="546"/>
      <c r="I7" s="547"/>
      <c r="K7" s="8"/>
    </row>
    <row r="8" spans="1:11" s="6" customFormat="1" ht="14" customHeight="1">
      <c r="A8" s="545"/>
      <c r="B8" s="546"/>
      <c r="C8" s="546"/>
      <c r="D8" s="546"/>
      <c r="E8" s="546"/>
      <c r="F8" s="546"/>
      <c r="G8" s="546"/>
      <c r="H8" s="546"/>
      <c r="I8" s="547"/>
      <c r="K8" s="8"/>
    </row>
    <row r="9" spans="1:11" s="6" customFormat="1" ht="42" customHeight="1">
      <c r="A9" s="545"/>
      <c r="B9" s="546"/>
      <c r="C9" s="546"/>
      <c r="D9" s="546"/>
      <c r="E9" s="546"/>
      <c r="F9" s="546"/>
      <c r="G9" s="546"/>
      <c r="H9" s="546"/>
      <c r="I9" s="547"/>
      <c r="K9" s="8"/>
    </row>
    <row r="10" spans="1:11" s="6" customFormat="1" ht="118.5" customHeight="1">
      <c r="A10" s="548"/>
      <c r="B10" s="549"/>
      <c r="C10" s="549"/>
      <c r="D10" s="549"/>
      <c r="E10" s="549"/>
      <c r="F10" s="549"/>
      <c r="G10" s="549"/>
      <c r="H10" s="549"/>
      <c r="I10" s="550"/>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370"/>
      <c r="K12" s="8"/>
    </row>
    <row r="13" spans="1:11" s="6" customFormat="1" ht="15">
      <c r="A13" s="532" t="s">
        <v>329</v>
      </c>
      <c r="B13" s="533"/>
      <c r="C13" s="533"/>
      <c r="D13" s="533"/>
      <c r="E13" s="533"/>
      <c r="F13" s="533"/>
      <c r="G13" s="533"/>
      <c r="H13" s="533"/>
      <c r="I13" s="336" t="s">
        <v>17</v>
      </c>
      <c r="K13" s="8"/>
    </row>
    <row r="14" spans="1:11" s="6" customFormat="1" ht="30" customHeight="1">
      <c r="A14" s="534"/>
      <c r="B14" s="535"/>
      <c r="C14" s="535"/>
      <c r="D14" s="535"/>
      <c r="E14" s="535"/>
      <c r="F14" s="535"/>
      <c r="G14" s="535"/>
      <c r="H14" s="535"/>
      <c r="I14" s="396" t="s">
        <v>330</v>
      </c>
      <c r="K14" s="8"/>
    </row>
    <row r="15" spans="1:11" s="6" customFormat="1" ht="15">
      <c r="A15" s="532"/>
      <c r="B15" s="533"/>
      <c r="C15" s="533"/>
      <c r="D15" s="533"/>
      <c r="E15" s="533"/>
      <c r="F15" s="533"/>
      <c r="G15" s="533"/>
      <c r="H15" s="533"/>
      <c r="I15" s="336" t="s">
        <v>17</v>
      </c>
      <c r="K15" s="8"/>
    </row>
    <row r="16" spans="1:11" s="6" customFormat="1" ht="36.75" customHeight="1" thickBot="1">
      <c r="A16" s="536"/>
      <c r="B16" s="537"/>
      <c r="C16" s="537"/>
      <c r="D16" s="537"/>
      <c r="E16" s="537"/>
      <c r="F16" s="537"/>
      <c r="G16" s="537"/>
      <c r="H16" s="537"/>
      <c r="I16" s="371"/>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84" t="s">
        <v>0</v>
      </c>
      <c r="C21" s="538" t="s">
        <v>2</v>
      </c>
      <c r="D21" s="539"/>
      <c r="E21" s="538" t="s">
        <v>1</v>
      </c>
      <c r="F21" s="539"/>
      <c r="G21" s="538" t="s">
        <v>47</v>
      </c>
      <c r="H21" s="539"/>
      <c r="I21" s="345"/>
    </row>
    <row r="22" spans="1:9" ht="22.5" customHeight="1">
      <c r="A22" s="346"/>
      <c r="B22" s="349"/>
      <c r="C22" s="562">
        <v>5000</v>
      </c>
      <c r="D22" s="563"/>
      <c r="E22" s="562"/>
      <c r="F22" s="563"/>
      <c r="G22" s="562"/>
      <c r="H22" s="563"/>
      <c r="I22" s="345"/>
    </row>
    <row r="23" spans="1:9" ht="14.25" customHeight="1">
      <c r="A23" s="346"/>
      <c r="B23" s="350"/>
      <c r="C23" s="350"/>
      <c r="D23" s="351"/>
      <c r="E23" s="350"/>
      <c r="F23" s="351"/>
      <c r="G23" s="350"/>
      <c r="H23" s="351"/>
      <c r="I23" s="345"/>
    </row>
    <row r="24" spans="1:9" ht="23.25" customHeight="1">
      <c r="A24" s="343" t="s">
        <v>57</v>
      </c>
      <c r="B24" s="352"/>
      <c r="C24" s="352"/>
      <c r="D24" s="352"/>
      <c r="E24" s="564"/>
      <c r="F24" s="565"/>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272</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t="s">
        <v>273</v>
      </c>
      <c r="B36" s="344"/>
      <c r="C36" s="344"/>
      <c r="D36" s="344"/>
      <c r="E36" s="344"/>
      <c r="F36" s="344"/>
      <c r="G36" s="344"/>
      <c r="H36" s="344"/>
      <c r="I36" s="344"/>
    </row>
    <row r="37" spans="1:9" ht="12.75">
      <c r="A37" s="344"/>
      <c r="B37" s="344"/>
      <c r="C37" s="344"/>
      <c r="D37" s="344"/>
      <c r="E37" s="344"/>
      <c r="F37" s="344"/>
      <c r="G37" s="344"/>
      <c r="H37" s="344"/>
      <c r="I37" s="344"/>
    </row>
    <row r="38" spans="1:9" ht="13" customHeight="1">
      <c r="A38" s="636"/>
      <c r="B38" s="637"/>
      <c r="C38" s="637"/>
      <c r="D38" s="637"/>
      <c r="E38" s="637"/>
      <c r="F38" s="637"/>
      <c r="G38" s="637"/>
      <c r="H38" s="637"/>
      <c r="I38" s="637"/>
    </row>
    <row r="39" spans="1:9" ht="13" customHeight="1">
      <c r="A39" s="637"/>
      <c r="B39" s="637"/>
      <c r="C39" s="637"/>
      <c r="D39" s="637"/>
      <c r="E39" s="637"/>
      <c r="F39" s="637"/>
      <c r="G39" s="637"/>
      <c r="H39" s="637"/>
      <c r="I39" s="637"/>
    </row>
    <row r="40" spans="1:9" ht="13" customHeight="1">
      <c r="A40" s="637"/>
      <c r="B40" s="637"/>
      <c r="C40" s="637"/>
      <c r="D40" s="637"/>
      <c r="E40" s="637"/>
      <c r="F40" s="637"/>
      <c r="G40" s="637"/>
      <c r="H40" s="637"/>
      <c r="I40" s="637"/>
    </row>
    <row r="41" spans="1:9" ht="13" customHeight="1">
      <c r="A41" s="637"/>
      <c r="B41" s="637"/>
      <c r="C41" s="637"/>
      <c r="D41" s="637"/>
      <c r="E41" s="637"/>
      <c r="F41" s="637"/>
      <c r="G41" s="637"/>
      <c r="H41" s="637"/>
      <c r="I41" s="637"/>
    </row>
    <row r="42" spans="1:9" ht="13" customHeight="1">
      <c r="A42" s="637"/>
      <c r="B42" s="637"/>
      <c r="C42" s="637"/>
      <c r="D42" s="637"/>
      <c r="E42" s="637"/>
      <c r="F42" s="637"/>
      <c r="G42" s="637"/>
      <c r="H42" s="637"/>
      <c r="I42" s="637"/>
    </row>
    <row r="43" spans="1:9" ht="13" customHeight="1">
      <c r="A43" s="637"/>
      <c r="B43" s="637"/>
      <c r="C43" s="637"/>
      <c r="D43" s="637"/>
      <c r="E43" s="637"/>
      <c r="F43" s="637"/>
      <c r="G43" s="637"/>
      <c r="H43" s="637"/>
      <c r="I43" s="637"/>
    </row>
    <row r="44" spans="1:9" ht="13" customHeight="1">
      <c r="A44" s="637"/>
      <c r="B44" s="637"/>
      <c r="C44" s="637"/>
      <c r="D44" s="637"/>
      <c r="E44" s="637"/>
      <c r="F44" s="637"/>
      <c r="G44" s="637"/>
      <c r="H44" s="637"/>
      <c r="I44" s="637"/>
    </row>
    <row r="45" spans="1:9" ht="13" customHeight="1">
      <c r="A45" s="637"/>
      <c r="B45" s="637"/>
      <c r="C45" s="637"/>
      <c r="D45" s="637"/>
      <c r="E45" s="637"/>
      <c r="F45" s="637"/>
      <c r="G45" s="637"/>
      <c r="H45" s="637"/>
      <c r="I45" s="637"/>
    </row>
    <row r="46" spans="1:9" ht="13" customHeight="1">
      <c r="A46" s="637"/>
      <c r="B46" s="637"/>
      <c r="C46" s="637"/>
      <c r="D46" s="637"/>
      <c r="E46" s="637"/>
      <c r="F46" s="637"/>
      <c r="G46" s="637"/>
      <c r="H46" s="637"/>
      <c r="I46" s="637"/>
    </row>
    <row r="47" spans="1:9" ht="13" customHeight="1">
      <c r="A47" s="637"/>
      <c r="B47" s="637"/>
      <c r="C47" s="637"/>
      <c r="D47" s="637"/>
      <c r="E47" s="637"/>
      <c r="F47" s="637"/>
      <c r="G47" s="637"/>
      <c r="H47" s="637"/>
      <c r="I47" s="637"/>
    </row>
    <row r="48" spans="1:9" ht="13" customHeight="1">
      <c r="A48" s="637"/>
      <c r="B48" s="637"/>
      <c r="C48" s="637"/>
      <c r="D48" s="637"/>
      <c r="E48" s="637"/>
      <c r="F48" s="637"/>
      <c r="G48" s="637"/>
      <c r="H48" s="637"/>
      <c r="I48" s="637"/>
    </row>
    <row r="49" spans="1:9" ht="13" customHeight="1">
      <c r="A49" s="637"/>
      <c r="B49" s="637"/>
      <c r="C49" s="637"/>
      <c r="D49" s="637"/>
      <c r="E49" s="637"/>
      <c r="F49" s="637"/>
      <c r="G49" s="637"/>
      <c r="H49" s="637"/>
      <c r="I49" s="637"/>
    </row>
    <row r="50" spans="1:9" ht="13" customHeight="1">
      <c r="A50" s="637"/>
      <c r="B50" s="637"/>
      <c r="C50" s="637"/>
      <c r="D50" s="637"/>
      <c r="E50" s="637"/>
      <c r="F50" s="637"/>
      <c r="G50" s="637"/>
      <c r="H50" s="637"/>
      <c r="I50" s="637"/>
    </row>
    <row r="51" spans="1:9" ht="13" customHeight="1">
      <c r="A51" s="637"/>
      <c r="B51" s="637"/>
      <c r="C51" s="637"/>
      <c r="D51" s="637"/>
      <c r="E51" s="637"/>
      <c r="F51" s="637"/>
      <c r="G51" s="637"/>
      <c r="H51" s="637"/>
      <c r="I51" s="637"/>
    </row>
    <row r="52" spans="1:9" ht="13" customHeight="1">
      <c r="A52" s="637"/>
      <c r="B52" s="637"/>
      <c r="C52" s="637"/>
      <c r="D52" s="637"/>
      <c r="E52" s="637"/>
      <c r="F52" s="637"/>
      <c r="G52" s="637"/>
      <c r="H52" s="637"/>
      <c r="I52" s="637"/>
    </row>
    <row r="53" spans="1:9" ht="13" customHeight="1">
      <c r="A53" s="637"/>
      <c r="B53" s="637"/>
      <c r="C53" s="637"/>
      <c r="D53" s="637"/>
      <c r="E53" s="637"/>
      <c r="F53" s="637"/>
      <c r="G53" s="637"/>
      <c r="H53" s="637"/>
      <c r="I53" s="637"/>
    </row>
    <row r="54" spans="1:9" ht="13" customHeight="1">
      <c r="A54" s="637"/>
      <c r="B54" s="637"/>
      <c r="C54" s="637"/>
      <c r="D54" s="637"/>
      <c r="E54" s="637"/>
      <c r="F54" s="637"/>
      <c r="G54" s="637"/>
      <c r="H54" s="637"/>
      <c r="I54" s="637"/>
    </row>
    <row r="55" spans="1:9" ht="13" customHeight="1">
      <c r="A55" s="637"/>
      <c r="B55" s="637"/>
      <c r="C55" s="637"/>
      <c r="D55" s="637"/>
      <c r="E55" s="637"/>
      <c r="F55" s="637"/>
      <c r="G55" s="637"/>
      <c r="H55" s="637"/>
      <c r="I55" s="637"/>
    </row>
    <row r="56" spans="1:9" ht="13" customHeight="1">
      <c r="A56" s="637"/>
      <c r="B56" s="637"/>
      <c r="C56" s="637"/>
      <c r="D56" s="637"/>
      <c r="E56" s="637"/>
      <c r="F56" s="637"/>
      <c r="G56" s="637"/>
      <c r="H56" s="637"/>
      <c r="I56" s="637"/>
    </row>
    <row r="57" spans="1:9" ht="13" customHeight="1">
      <c r="A57" s="637"/>
      <c r="B57" s="637"/>
      <c r="C57" s="637"/>
      <c r="D57" s="637"/>
      <c r="E57" s="637"/>
      <c r="F57" s="637"/>
      <c r="G57" s="637"/>
      <c r="H57" s="637"/>
      <c r="I57" s="637"/>
    </row>
    <row r="58" spans="1:9" ht="13" customHeight="1">
      <c r="A58" s="637"/>
      <c r="B58" s="637"/>
      <c r="C58" s="637"/>
      <c r="D58" s="637"/>
      <c r="E58" s="637"/>
      <c r="F58" s="637"/>
      <c r="G58" s="637"/>
      <c r="H58" s="637"/>
      <c r="I58" s="637"/>
    </row>
    <row r="59" spans="1:9" ht="13" customHeight="1">
      <c r="A59" s="637"/>
      <c r="B59" s="637"/>
      <c r="C59" s="637"/>
      <c r="D59" s="637"/>
      <c r="E59" s="637"/>
      <c r="F59" s="637"/>
      <c r="G59" s="637"/>
      <c r="H59" s="637"/>
      <c r="I59" s="637"/>
    </row>
    <row r="60" spans="1:9" ht="13" customHeight="1">
      <c r="A60" s="637"/>
      <c r="B60" s="637"/>
      <c r="C60" s="637"/>
      <c r="D60" s="637"/>
      <c r="E60" s="637"/>
      <c r="F60" s="637"/>
      <c r="G60" s="637"/>
      <c r="H60" s="637"/>
      <c r="I60" s="637"/>
    </row>
    <row r="61" spans="1:9" ht="13" customHeight="1">
      <c r="A61" s="637"/>
      <c r="B61" s="637"/>
      <c r="C61" s="637"/>
      <c r="D61" s="637"/>
      <c r="E61" s="637"/>
      <c r="F61" s="637"/>
      <c r="G61" s="637"/>
      <c r="H61" s="637"/>
      <c r="I61" s="637"/>
    </row>
    <row r="62" spans="1:9" ht="13" customHeight="1">
      <c r="A62" s="637"/>
      <c r="B62" s="637"/>
      <c r="C62" s="637"/>
      <c r="D62" s="637"/>
      <c r="E62" s="637"/>
      <c r="F62" s="637"/>
      <c r="G62" s="637"/>
      <c r="H62" s="637"/>
      <c r="I62" s="637"/>
    </row>
    <row r="63" spans="1:9" ht="13" customHeight="1">
      <c r="A63" s="637"/>
      <c r="B63" s="637"/>
      <c r="C63" s="637"/>
      <c r="D63" s="637"/>
      <c r="E63" s="637"/>
      <c r="F63" s="637"/>
      <c r="G63" s="637"/>
      <c r="H63" s="637"/>
      <c r="I63" s="637"/>
    </row>
  </sheetData>
  <sheetProtection insertRows="0" selectLockedCells="1"/>
  <protectedRanges>
    <protectedRange sqref="D5:I5 A15:I19 A11:I12" name="Range1_1_1"/>
    <protectedRange sqref="A6:I10" name="Range1"/>
    <protectedRange sqref="A13:I14" name="Range1_2"/>
  </protectedRanges>
  <mergeCells count="17">
    <mergeCell ref="C22:D22"/>
    <mergeCell ref="E22:F22"/>
    <mergeCell ref="G22:H22"/>
    <mergeCell ref="E24:F24"/>
    <mergeCell ref="A38:I63"/>
    <mergeCell ref="A13:H14"/>
    <mergeCell ref="A15:H16"/>
    <mergeCell ref="A19:I19"/>
    <mergeCell ref="C21:D21"/>
    <mergeCell ref="E21:F21"/>
    <mergeCell ref="G21:H21"/>
    <mergeCell ref="B3:C3"/>
    <mergeCell ref="D4:H4"/>
    <mergeCell ref="A5:C5"/>
    <mergeCell ref="A6:I10"/>
    <mergeCell ref="B12:G12"/>
    <mergeCell ref="A4:C4"/>
  </mergeCells>
  <printOptions horizontalCentered="1"/>
  <pageMargins left="0.25" right="0.25" top="0.25" bottom="0.17" header="0.2" footer="0.27"/>
  <pageSetup fitToHeight="0" fitToWidth="1" horizontalDpi="600" verticalDpi="600" orientation="portrait" scale="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8000860214233"/>
    <pageSetUpPr fitToPage="1"/>
  </sheetPr>
  <dimension ref="A1:K63"/>
  <sheetViews>
    <sheetView showGridLines="0" workbookViewId="0" topLeftCell="A1">
      <selection activeCell="I15" sqref="I15"/>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36</v>
      </c>
      <c r="B2" s="325"/>
      <c r="C2" s="325"/>
      <c r="D2" s="326" t="s">
        <v>0</v>
      </c>
      <c r="E2" s="326" t="s">
        <v>2</v>
      </c>
      <c r="F2" s="326" t="s">
        <v>1</v>
      </c>
      <c r="G2" s="326" t="s">
        <v>14</v>
      </c>
      <c r="H2" s="326" t="s">
        <v>15</v>
      </c>
      <c r="I2" s="327" t="s">
        <v>56</v>
      </c>
      <c r="K2" s="7"/>
    </row>
    <row r="3" spans="1:11" s="6" customFormat="1" ht="21" thickBot="1">
      <c r="A3" s="328" t="s">
        <v>37</v>
      </c>
      <c r="B3" s="495"/>
      <c r="C3" s="496"/>
      <c r="D3" s="329">
        <f>SUM(B22)</f>
        <v>0</v>
      </c>
      <c r="E3" s="329">
        <v>22600</v>
      </c>
      <c r="F3" s="329">
        <f>SUM(E22)</f>
        <v>0</v>
      </c>
      <c r="G3" s="329">
        <f>SUM(G22)</f>
        <v>0</v>
      </c>
      <c r="H3" s="330">
        <f>SUM(D3:G3)</f>
        <v>22600</v>
      </c>
      <c r="I3" s="109">
        <f>SUM(E24)</f>
        <v>0</v>
      </c>
      <c r="K3" s="8"/>
    </row>
    <row r="4" spans="1:11" s="6" customFormat="1" ht="24" customHeight="1">
      <c r="A4" s="531" t="s">
        <v>320</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314</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t="s">
        <v>315</v>
      </c>
      <c r="B13" s="502"/>
      <c r="C13" s="502"/>
      <c r="D13" s="502"/>
      <c r="E13" s="502"/>
      <c r="F13" s="502"/>
      <c r="G13" s="502"/>
      <c r="H13" s="502"/>
      <c r="I13" s="336" t="s">
        <v>17</v>
      </c>
      <c r="K13" s="8"/>
    </row>
    <row r="14" spans="1:11" s="6" customFormat="1" ht="30" customHeight="1">
      <c r="A14" s="511"/>
      <c r="B14" s="512"/>
      <c r="C14" s="512"/>
      <c r="D14" s="512"/>
      <c r="E14" s="512"/>
      <c r="F14" s="512"/>
      <c r="G14" s="512"/>
      <c r="H14" s="512"/>
      <c r="I14" s="386">
        <v>44712</v>
      </c>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313</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48" t="s">
        <v>0</v>
      </c>
      <c r="C21" s="538" t="s">
        <v>2</v>
      </c>
      <c r="D21" s="539"/>
      <c r="E21" s="538" t="s">
        <v>1</v>
      </c>
      <c r="F21" s="539"/>
      <c r="G21" s="538" t="s">
        <v>47</v>
      </c>
      <c r="H21" s="539"/>
      <c r="I21" s="345"/>
    </row>
    <row r="22" spans="1:9" ht="22.5" customHeight="1">
      <c r="A22" s="346"/>
      <c r="B22" s="216"/>
      <c r="C22" s="493">
        <v>22600</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t="s">
        <v>316</v>
      </c>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C22:D22"/>
    <mergeCell ref="E22:F22"/>
    <mergeCell ref="G22:H22"/>
    <mergeCell ref="E24:F24"/>
    <mergeCell ref="A38:I63"/>
    <mergeCell ref="A13:H14"/>
    <mergeCell ref="A15:H16"/>
    <mergeCell ref="A19:I19"/>
    <mergeCell ref="C21:D21"/>
    <mergeCell ref="E21:F21"/>
    <mergeCell ref="G21:H21"/>
    <mergeCell ref="B3:C3"/>
    <mergeCell ref="D4:H4"/>
    <mergeCell ref="A5:C5"/>
    <mergeCell ref="A6:I10"/>
    <mergeCell ref="B12:G12"/>
    <mergeCell ref="A4:C4"/>
  </mergeCells>
  <printOptions horizontalCentered="1"/>
  <pageMargins left="0.25" right="0.25" top="0.25" bottom="0.17" header="0.2" footer="0.27"/>
  <pageSetup fitToHeight="0" fitToWidth="1" horizontalDpi="600" verticalDpi="600" orientation="portrait" scale="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8000860214233"/>
    <pageSetUpPr fitToPage="1"/>
  </sheetPr>
  <dimension ref="A1:K63"/>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226</v>
      </c>
      <c r="B2" s="325"/>
      <c r="C2" s="325"/>
      <c r="D2" s="326" t="s">
        <v>0</v>
      </c>
      <c r="E2" s="326" t="s">
        <v>2</v>
      </c>
      <c r="F2" s="326" t="s">
        <v>1</v>
      </c>
      <c r="G2" s="326" t="s">
        <v>14</v>
      </c>
      <c r="H2" s="326" t="s">
        <v>15</v>
      </c>
      <c r="I2" s="327" t="s">
        <v>56</v>
      </c>
      <c r="K2" s="7"/>
    </row>
    <row r="3" spans="1:11" s="6" customFormat="1" ht="21" thickBot="1">
      <c r="A3" s="328" t="s">
        <v>228</v>
      </c>
      <c r="B3" s="495"/>
      <c r="C3" s="496"/>
      <c r="D3" s="329">
        <f>SUM(B22)</f>
        <v>0</v>
      </c>
      <c r="E3" s="329">
        <v>5000</v>
      </c>
      <c r="F3" s="329">
        <f>SUM(E22)</f>
        <v>0</v>
      </c>
      <c r="G3" s="329">
        <f>SUM(G22)</f>
        <v>0</v>
      </c>
      <c r="H3" s="330">
        <f>SUM(D3:G3)</f>
        <v>5000</v>
      </c>
      <c r="I3" s="109">
        <f>SUM(E24)</f>
        <v>0</v>
      </c>
      <c r="K3" s="8"/>
    </row>
    <row r="4" spans="1:11" s="6" customFormat="1" ht="24" customHeight="1">
      <c r="A4" s="531" t="s">
        <v>317</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318</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c r="B13" s="502"/>
      <c r="C13" s="502"/>
      <c r="D13" s="502"/>
      <c r="E13" s="502"/>
      <c r="F13" s="502"/>
      <c r="G13" s="502"/>
      <c r="H13" s="502"/>
      <c r="I13" s="336" t="s">
        <v>17</v>
      </c>
      <c r="K13" s="8"/>
    </row>
    <row r="14" spans="1:11" s="6" customFormat="1" ht="30" customHeight="1">
      <c r="A14" s="511"/>
      <c r="B14" s="512"/>
      <c r="C14" s="512"/>
      <c r="D14" s="512"/>
      <c r="E14" s="512"/>
      <c r="F14" s="512"/>
      <c r="G14" s="512"/>
      <c r="H14" s="512"/>
      <c r="I14" s="218"/>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313</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48" t="s">
        <v>0</v>
      </c>
      <c r="C21" s="538" t="s">
        <v>2</v>
      </c>
      <c r="D21" s="539"/>
      <c r="E21" s="538" t="s">
        <v>1</v>
      </c>
      <c r="F21" s="539"/>
      <c r="G21" s="538" t="s">
        <v>47</v>
      </c>
      <c r="H21" s="539"/>
      <c r="I21" s="345"/>
    </row>
    <row r="22" spans="1:9" ht="22.5" customHeight="1">
      <c r="A22" s="346"/>
      <c r="B22" s="216"/>
      <c r="C22" s="493">
        <v>5000</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t="s">
        <v>319</v>
      </c>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G21:H21"/>
    <mergeCell ref="B3:C3"/>
    <mergeCell ref="A4:C4"/>
    <mergeCell ref="D4:H4"/>
    <mergeCell ref="A5:C5"/>
    <mergeCell ref="A6:I10"/>
    <mergeCell ref="B12:G12"/>
    <mergeCell ref="A13:H14"/>
    <mergeCell ref="A15:H16"/>
    <mergeCell ref="A19:I19"/>
    <mergeCell ref="C21:D21"/>
    <mergeCell ref="E21:F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8000860214233"/>
    <pageSetUpPr fitToPage="1"/>
  </sheetPr>
  <dimension ref="A1:K63"/>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227</v>
      </c>
      <c r="B2" s="325"/>
      <c r="C2" s="325"/>
      <c r="D2" s="326" t="s">
        <v>0</v>
      </c>
      <c r="E2" s="326" t="s">
        <v>2</v>
      </c>
      <c r="F2" s="326" t="s">
        <v>1</v>
      </c>
      <c r="G2" s="326" t="s">
        <v>14</v>
      </c>
      <c r="H2" s="326" t="s">
        <v>15</v>
      </c>
      <c r="I2" s="327" t="s">
        <v>56</v>
      </c>
      <c r="K2" s="7"/>
    </row>
    <row r="3" spans="1:11" s="6" customFormat="1" ht="21" thickBot="1">
      <c r="A3" s="328" t="s">
        <v>332</v>
      </c>
      <c r="B3" s="495"/>
      <c r="C3" s="496"/>
      <c r="D3" s="329">
        <f>SUM(B22)</f>
        <v>0</v>
      </c>
      <c r="E3" s="329">
        <v>10000</v>
      </c>
      <c r="F3" s="329">
        <f>SUM(E22)</f>
        <v>0</v>
      </c>
      <c r="G3" s="329">
        <f>SUM(G22)</f>
        <v>0</v>
      </c>
      <c r="H3" s="330">
        <f>SUM(D3:G3)</f>
        <v>10000</v>
      </c>
      <c r="I3" s="109">
        <f>SUM(E24)</f>
        <v>0</v>
      </c>
      <c r="K3" s="8"/>
    </row>
    <row r="4" spans="1:11" s="6" customFormat="1" ht="24" customHeight="1">
      <c r="A4" s="531" t="s">
        <v>341</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333</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t="s">
        <v>334</v>
      </c>
      <c r="B13" s="502"/>
      <c r="C13" s="502"/>
      <c r="D13" s="502"/>
      <c r="E13" s="502"/>
      <c r="F13" s="502"/>
      <c r="G13" s="502"/>
      <c r="H13" s="502"/>
      <c r="I13" s="336" t="s">
        <v>17</v>
      </c>
      <c r="K13" s="8"/>
    </row>
    <row r="14" spans="1:11" s="6" customFormat="1" ht="30" customHeight="1">
      <c r="A14" s="511"/>
      <c r="B14" s="512"/>
      <c r="C14" s="512"/>
      <c r="D14" s="512"/>
      <c r="E14" s="512"/>
      <c r="F14" s="512"/>
      <c r="G14" s="512"/>
      <c r="H14" s="512"/>
      <c r="I14" s="218" t="s">
        <v>335</v>
      </c>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84" t="s">
        <v>0</v>
      </c>
      <c r="C21" s="538" t="s">
        <v>2</v>
      </c>
      <c r="D21" s="539"/>
      <c r="E21" s="538" t="s">
        <v>1</v>
      </c>
      <c r="F21" s="539"/>
      <c r="G21" s="538" t="s">
        <v>47</v>
      </c>
      <c r="H21" s="539"/>
      <c r="I21" s="345"/>
    </row>
    <row r="22" spans="1:9" ht="22.5" customHeight="1">
      <c r="A22" s="346"/>
      <c r="B22" s="216"/>
      <c r="C22" s="493">
        <v>10000</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G21:H21"/>
    <mergeCell ref="B3:C3"/>
    <mergeCell ref="A4:C4"/>
    <mergeCell ref="D4:H4"/>
    <mergeCell ref="A5:C5"/>
    <mergeCell ref="A6:I10"/>
    <mergeCell ref="B12:G12"/>
    <mergeCell ref="A13:H14"/>
    <mergeCell ref="A15:H16"/>
    <mergeCell ref="A19:I19"/>
    <mergeCell ref="C21:D21"/>
    <mergeCell ref="E21:F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45011-702B-8C4F-881F-221672F80CC0}">
  <sheetPr>
    <tabColor theme="4" tint="0.39998000860214233"/>
    <pageSetUpPr fitToPage="1"/>
  </sheetPr>
  <dimension ref="A1:K63"/>
  <sheetViews>
    <sheetView showGridLines="0" workbookViewId="0" topLeftCell="A1">
      <selection activeCell="D4" sqref="D4:H4"/>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339</v>
      </c>
      <c r="B2" s="325"/>
      <c r="C2" s="325"/>
      <c r="D2" s="326" t="s">
        <v>0</v>
      </c>
      <c r="E2" s="326" t="s">
        <v>2</v>
      </c>
      <c r="F2" s="326" t="s">
        <v>1</v>
      </c>
      <c r="G2" s="326" t="s">
        <v>14</v>
      </c>
      <c r="H2" s="326" t="s">
        <v>15</v>
      </c>
      <c r="I2" s="327" t="s">
        <v>56</v>
      </c>
      <c r="K2" s="7"/>
    </row>
    <row r="3" spans="1:11" s="6" customFormat="1" ht="21" thickBot="1">
      <c r="A3" s="328" t="s">
        <v>332</v>
      </c>
      <c r="B3" s="495"/>
      <c r="C3" s="496"/>
      <c r="D3" s="329">
        <f>SUM(B22)</f>
        <v>0</v>
      </c>
      <c r="E3" s="329">
        <v>14076</v>
      </c>
      <c r="F3" s="329">
        <f>SUM(E22)</f>
        <v>0</v>
      </c>
      <c r="G3" s="329">
        <f>SUM(G22)</f>
        <v>0</v>
      </c>
      <c r="H3" s="330">
        <f>SUM(D3:G3)</f>
        <v>14076</v>
      </c>
      <c r="I3" s="109">
        <f>SUM(E24)</f>
        <v>0</v>
      </c>
      <c r="K3" s="8"/>
    </row>
    <row r="4" spans="1:11" s="6" customFormat="1" ht="24" customHeight="1">
      <c r="A4" s="531" t="s">
        <v>340</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336</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t="s">
        <v>337</v>
      </c>
      <c r="B13" s="502"/>
      <c r="C13" s="502"/>
      <c r="D13" s="502"/>
      <c r="E13" s="502"/>
      <c r="F13" s="502"/>
      <c r="G13" s="502"/>
      <c r="H13" s="502"/>
      <c r="I13" s="336" t="s">
        <v>17</v>
      </c>
      <c r="K13" s="8"/>
    </row>
    <row r="14" spans="1:11" s="6" customFormat="1" ht="30" customHeight="1">
      <c r="A14" s="511"/>
      <c r="B14" s="512"/>
      <c r="C14" s="512"/>
      <c r="D14" s="512"/>
      <c r="E14" s="512"/>
      <c r="F14" s="512"/>
      <c r="G14" s="512"/>
      <c r="H14" s="512"/>
      <c r="I14" s="218" t="s">
        <v>338</v>
      </c>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84" t="s">
        <v>0</v>
      </c>
      <c r="C21" s="538" t="s">
        <v>2</v>
      </c>
      <c r="D21" s="539"/>
      <c r="E21" s="538" t="s">
        <v>1</v>
      </c>
      <c r="F21" s="539"/>
      <c r="G21" s="538" t="s">
        <v>47</v>
      </c>
      <c r="H21" s="539"/>
      <c r="I21" s="345"/>
    </row>
    <row r="22" spans="1:9" ht="22.5" customHeight="1">
      <c r="A22" s="346"/>
      <c r="B22" s="216"/>
      <c r="C22" s="493">
        <v>14076</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B12:G12"/>
    <mergeCell ref="B3:C3"/>
    <mergeCell ref="A4:C4"/>
    <mergeCell ref="D4:H4"/>
    <mergeCell ref="A5:C5"/>
    <mergeCell ref="A6:I10"/>
    <mergeCell ref="A13:H14"/>
    <mergeCell ref="A15:H16"/>
    <mergeCell ref="A19:I19"/>
    <mergeCell ref="C21:D21"/>
    <mergeCell ref="E21:F21"/>
    <mergeCell ref="G21:H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E6119-3F50-9641-81BA-455D48D7091F}">
  <sheetPr>
    <tabColor theme="4" tint="0.39998000860214233"/>
    <pageSetUpPr fitToPage="1"/>
  </sheetPr>
  <dimension ref="A1:K63"/>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347</v>
      </c>
      <c r="B2" s="325"/>
      <c r="C2" s="325"/>
      <c r="D2" s="326" t="s">
        <v>0</v>
      </c>
      <c r="E2" s="326" t="s">
        <v>2</v>
      </c>
      <c r="F2" s="326" t="s">
        <v>1</v>
      </c>
      <c r="G2" s="326" t="s">
        <v>14</v>
      </c>
      <c r="H2" s="326" t="s">
        <v>15</v>
      </c>
      <c r="I2" s="327" t="s">
        <v>56</v>
      </c>
      <c r="K2" s="7"/>
    </row>
    <row r="3" spans="1:11" s="6" customFormat="1" ht="41" thickBot="1">
      <c r="A3" s="328" t="s">
        <v>342</v>
      </c>
      <c r="B3" s="495"/>
      <c r="C3" s="496"/>
      <c r="D3" s="329">
        <f>SUM(B22)</f>
        <v>0</v>
      </c>
      <c r="E3" s="329">
        <v>3800</v>
      </c>
      <c r="F3" s="329">
        <f>SUM(E22)</f>
        <v>0</v>
      </c>
      <c r="G3" s="329">
        <f>SUM(G22)</f>
        <v>0</v>
      </c>
      <c r="H3" s="330">
        <f>SUM(D3:G3)</f>
        <v>3800</v>
      </c>
      <c r="I3" s="109">
        <f>SUM(E24)</f>
        <v>0</v>
      </c>
      <c r="K3" s="8"/>
    </row>
    <row r="4" spans="1:11" s="6" customFormat="1" ht="24" customHeight="1">
      <c r="A4" s="531" t="s">
        <v>343</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344</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t="s">
        <v>345</v>
      </c>
      <c r="B13" s="502"/>
      <c r="C13" s="502"/>
      <c r="D13" s="502"/>
      <c r="E13" s="502"/>
      <c r="F13" s="502"/>
      <c r="G13" s="502"/>
      <c r="H13" s="502"/>
      <c r="I13" s="336" t="s">
        <v>17</v>
      </c>
      <c r="K13" s="8"/>
    </row>
    <row r="14" spans="1:11" s="6" customFormat="1" ht="30" customHeight="1">
      <c r="A14" s="511"/>
      <c r="B14" s="512"/>
      <c r="C14" s="512"/>
      <c r="D14" s="512"/>
      <c r="E14" s="512"/>
      <c r="F14" s="512"/>
      <c r="G14" s="512"/>
      <c r="H14" s="512"/>
      <c r="I14" s="218" t="s">
        <v>346</v>
      </c>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84" t="s">
        <v>0</v>
      </c>
      <c r="C21" s="538" t="s">
        <v>2</v>
      </c>
      <c r="D21" s="539"/>
      <c r="E21" s="538" t="s">
        <v>1</v>
      </c>
      <c r="F21" s="539"/>
      <c r="G21" s="538" t="s">
        <v>47</v>
      </c>
      <c r="H21" s="539"/>
      <c r="I21" s="345"/>
    </row>
    <row r="22" spans="1:9" ht="22.5" customHeight="1">
      <c r="A22" s="346"/>
      <c r="B22" s="216"/>
      <c r="C22" s="493">
        <v>3800</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B12:G12"/>
    <mergeCell ref="B3:C3"/>
    <mergeCell ref="A4:C4"/>
    <mergeCell ref="D4:H4"/>
    <mergeCell ref="A5:C5"/>
    <mergeCell ref="A6:I10"/>
    <mergeCell ref="A13:H14"/>
    <mergeCell ref="A15:H16"/>
    <mergeCell ref="A19:I19"/>
    <mergeCell ref="C21:D21"/>
    <mergeCell ref="E21:F21"/>
    <mergeCell ref="G21:H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787FB-F4C4-1E44-B7C3-32A178195D1A}">
  <sheetPr>
    <tabColor theme="4" tint="0.39998000860214233"/>
    <pageSetUpPr fitToPage="1"/>
  </sheetPr>
  <dimension ref="A1:K63"/>
  <sheetViews>
    <sheetView showGridLines="0" workbookViewId="0" topLeftCell="A1">
      <selection activeCell="A6" sqref="A6:I10"/>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350</v>
      </c>
      <c r="B2" s="325"/>
      <c r="C2" s="325"/>
      <c r="D2" s="326" t="s">
        <v>0</v>
      </c>
      <c r="E2" s="326" t="s">
        <v>2</v>
      </c>
      <c r="F2" s="326" t="s">
        <v>1</v>
      </c>
      <c r="G2" s="326" t="s">
        <v>14</v>
      </c>
      <c r="H2" s="326" t="s">
        <v>15</v>
      </c>
      <c r="I2" s="327" t="s">
        <v>56</v>
      </c>
      <c r="K2" s="7"/>
    </row>
    <row r="3" spans="1:11" s="6" customFormat="1" ht="21" thickBot="1">
      <c r="A3" s="328" t="s">
        <v>24</v>
      </c>
      <c r="B3" s="495"/>
      <c r="C3" s="496"/>
      <c r="D3" s="329">
        <f>SUM(B22)</f>
        <v>0</v>
      </c>
      <c r="E3" s="329">
        <v>15000</v>
      </c>
      <c r="F3" s="329">
        <f>SUM(E22)</f>
        <v>0</v>
      </c>
      <c r="G3" s="329">
        <f>SUM(G22)</f>
        <v>0</v>
      </c>
      <c r="H3" s="330">
        <f>SUM(D3:G3)</f>
        <v>15000</v>
      </c>
      <c r="I3" s="109">
        <f>SUM(E24)</f>
        <v>0</v>
      </c>
      <c r="K3" s="8"/>
    </row>
    <row r="4" spans="1:11" s="6" customFormat="1" ht="24" customHeight="1">
      <c r="A4" s="531" t="s">
        <v>381</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348</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t="s">
        <v>349</v>
      </c>
      <c r="B13" s="502"/>
      <c r="C13" s="502"/>
      <c r="D13" s="502"/>
      <c r="E13" s="502"/>
      <c r="F13" s="502"/>
      <c r="G13" s="502"/>
      <c r="H13" s="502"/>
      <c r="I13" s="336" t="s">
        <v>17</v>
      </c>
      <c r="K13" s="8"/>
    </row>
    <row r="14" spans="1:11" s="6" customFormat="1" ht="30" customHeight="1">
      <c r="A14" s="511"/>
      <c r="B14" s="512"/>
      <c r="C14" s="512"/>
      <c r="D14" s="512"/>
      <c r="E14" s="512"/>
      <c r="F14" s="512"/>
      <c r="G14" s="512"/>
      <c r="H14" s="512"/>
      <c r="I14" s="307">
        <v>44743</v>
      </c>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84" t="s">
        <v>0</v>
      </c>
      <c r="C21" s="538" t="s">
        <v>2</v>
      </c>
      <c r="D21" s="539"/>
      <c r="E21" s="538" t="s">
        <v>1</v>
      </c>
      <c r="F21" s="539"/>
      <c r="G21" s="538" t="s">
        <v>47</v>
      </c>
      <c r="H21" s="539"/>
      <c r="I21" s="345"/>
    </row>
    <row r="22" spans="1:9" ht="22.5" customHeight="1">
      <c r="A22" s="346"/>
      <c r="B22" s="216"/>
      <c r="C22" s="493">
        <v>15000</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B12:G12"/>
    <mergeCell ref="B3:C3"/>
    <mergeCell ref="A4:C4"/>
    <mergeCell ref="D4:H4"/>
    <mergeCell ref="A5:C5"/>
    <mergeCell ref="A6:I10"/>
    <mergeCell ref="A13:H14"/>
    <mergeCell ref="A15:H16"/>
    <mergeCell ref="A19:I19"/>
    <mergeCell ref="C21:D21"/>
    <mergeCell ref="E21:F21"/>
    <mergeCell ref="G21:H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1FB9-F736-5848-8DB5-F21D71D7740B}">
  <sheetPr>
    <tabColor theme="4" tint="0.39998000860214233"/>
    <pageSetUpPr fitToPage="1"/>
  </sheetPr>
  <dimension ref="A1:K70"/>
  <sheetViews>
    <sheetView showGridLines="0" workbookViewId="0" topLeftCell="A2">
      <selection activeCell="A6" sqref="A6:I10"/>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364</v>
      </c>
      <c r="B2" s="325"/>
      <c r="C2" s="325"/>
      <c r="D2" s="326" t="s">
        <v>0</v>
      </c>
      <c r="E2" s="326" t="s">
        <v>2</v>
      </c>
      <c r="F2" s="326" t="s">
        <v>1</v>
      </c>
      <c r="G2" s="326" t="s">
        <v>14</v>
      </c>
      <c r="H2" s="326" t="s">
        <v>15</v>
      </c>
      <c r="I2" s="327" t="s">
        <v>56</v>
      </c>
      <c r="K2" s="7"/>
    </row>
    <row r="3" spans="1:11" s="6" customFormat="1" ht="21" thickBot="1">
      <c r="A3" s="328" t="s">
        <v>365</v>
      </c>
      <c r="B3" s="495"/>
      <c r="C3" s="496"/>
      <c r="D3" s="329">
        <f>SUM(B22)</f>
        <v>0</v>
      </c>
      <c r="E3" s="329">
        <f>C22</f>
        <v>15130</v>
      </c>
      <c r="F3" s="329">
        <f>E22</f>
        <v>0</v>
      </c>
      <c r="G3" s="329">
        <f>SUM(G22)</f>
        <v>0</v>
      </c>
      <c r="H3" s="330">
        <f>SUM(D3:G3)</f>
        <v>15130</v>
      </c>
      <c r="I3" s="109">
        <f>SUM(E24)</f>
        <v>0</v>
      </c>
      <c r="K3" s="8"/>
    </row>
    <row r="4" spans="1:11" s="6" customFormat="1" ht="24" customHeight="1">
      <c r="A4" s="395" t="s">
        <v>361</v>
      </c>
      <c r="B4" s="332"/>
      <c r="C4" s="333"/>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32" t="s">
        <v>362</v>
      </c>
      <c r="B6" s="543"/>
      <c r="C6" s="543"/>
      <c r="D6" s="543"/>
      <c r="E6" s="543"/>
      <c r="F6" s="543"/>
      <c r="G6" s="543"/>
      <c r="H6" s="543"/>
      <c r="I6" s="544"/>
      <c r="K6" s="8"/>
    </row>
    <row r="7" spans="1:11" s="6" customFormat="1" ht="14" customHeight="1">
      <c r="A7" s="545"/>
      <c r="B7" s="546"/>
      <c r="C7" s="546"/>
      <c r="D7" s="546"/>
      <c r="E7" s="546"/>
      <c r="F7" s="546"/>
      <c r="G7" s="546"/>
      <c r="H7" s="546"/>
      <c r="I7" s="547"/>
      <c r="K7" s="8"/>
    </row>
    <row r="8" spans="1:11" s="6" customFormat="1" ht="14" customHeight="1">
      <c r="A8" s="545"/>
      <c r="B8" s="546"/>
      <c r="C8" s="546"/>
      <c r="D8" s="546"/>
      <c r="E8" s="546"/>
      <c r="F8" s="546"/>
      <c r="G8" s="546"/>
      <c r="H8" s="546"/>
      <c r="I8" s="547"/>
      <c r="K8" s="8"/>
    </row>
    <row r="9" spans="1:11" s="6" customFormat="1" ht="42" customHeight="1">
      <c r="A9" s="545"/>
      <c r="B9" s="546"/>
      <c r="C9" s="546"/>
      <c r="D9" s="546"/>
      <c r="E9" s="546"/>
      <c r="F9" s="546"/>
      <c r="G9" s="546"/>
      <c r="H9" s="546"/>
      <c r="I9" s="547"/>
      <c r="K9" s="8"/>
    </row>
    <row r="10" spans="1:11" s="6" customFormat="1" ht="118.5" customHeight="1">
      <c r="A10" s="548"/>
      <c r="B10" s="549"/>
      <c r="C10" s="549"/>
      <c r="D10" s="549"/>
      <c r="E10" s="549"/>
      <c r="F10" s="549"/>
      <c r="G10" s="549"/>
      <c r="H10" s="549"/>
      <c r="I10" s="550"/>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370"/>
      <c r="K12" s="8"/>
    </row>
    <row r="13" spans="1:11" s="6" customFormat="1" ht="15">
      <c r="A13" s="532" t="s">
        <v>363</v>
      </c>
      <c r="B13" s="533"/>
      <c r="C13" s="533"/>
      <c r="D13" s="533"/>
      <c r="E13" s="533"/>
      <c r="F13" s="533"/>
      <c r="G13" s="533"/>
      <c r="H13" s="533"/>
      <c r="I13" s="336" t="s">
        <v>17</v>
      </c>
      <c r="K13" s="8"/>
    </row>
    <row r="14" spans="1:11" s="6" customFormat="1" ht="30" customHeight="1">
      <c r="A14" s="534"/>
      <c r="B14" s="535"/>
      <c r="C14" s="535"/>
      <c r="D14" s="535"/>
      <c r="E14" s="535"/>
      <c r="F14" s="535"/>
      <c r="G14" s="535"/>
      <c r="H14" s="535"/>
      <c r="I14" s="337">
        <v>44713</v>
      </c>
      <c r="K14" s="8"/>
    </row>
    <row r="15" spans="1:11" s="6" customFormat="1" ht="15">
      <c r="A15" s="532"/>
      <c r="B15" s="533"/>
      <c r="C15" s="533"/>
      <c r="D15" s="533"/>
      <c r="E15" s="533"/>
      <c r="F15" s="533"/>
      <c r="G15" s="533"/>
      <c r="H15" s="533"/>
      <c r="I15" s="336" t="s">
        <v>17</v>
      </c>
      <c r="K15" s="8"/>
    </row>
    <row r="16" spans="1:11" s="6" customFormat="1" ht="36.75" customHeight="1" thickBot="1">
      <c r="A16" s="536"/>
      <c r="B16" s="537"/>
      <c r="C16" s="537"/>
      <c r="D16" s="537"/>
      <c r="E16" s="537"/>
      <c r="F16" s="537"/>
      <c r="G16" s="537"/>
      <c r="H16" s="537"/>
      <c r="I16" s="338"/>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394" t="s">
        <v>0</v>
      </c>
      <c r="C21" s="538" t="s">
        <v>2</v>
      </c>
      <c r="D21" s="539"/>
      <c r="E21" s="538" t="s">
        <v>1</v>
      </c>
      <c r="F21" s="539"/>
      <c r="G21" s="538" t="s">
        <v>47</v>
      </c>
      <c r="H21" s="539"/>
      <c r="I21" s="345"/>
    </row>
    <row r="22" spans="1:9" ht="22.5" customHeight="1">
      <c r="A22" s="346"/>
      <c r="B22" s="349"/>
      <c r="C22" s="562">
        <f>15130</f>
        <v>15130</v>
      </c>
      <c r="D22" s="563"/>
      <c r="E22" s="562"/>
      <c r="F22" s="563"/>
      <c r="G22" s="562"/>
      <c r="H22" s="563"/>
      <c r="I22" s="345"/>
    </row>
    <row r="23" spans="1:9" ht="14.25" customHeight="1">
      <c r="A23" s="346"/>
      <c r="B23" s="350"/>
      <c r="C23" s="350"/>
      <c r="D23" s="351"/>
      <c r="E23" s="350"/>
      <c r="F23" s="351"/>
      <c r="G23" s="350"/>
      <c r="H23" s="351"/>
      <c r="I23" s="345"/>
    </row>
    <row r="24" spans="1:9" ht="23.25" customHeight="1">
      <c r="A24" s="343" t="s">
        <v>57</v>
      </c>
      <c r="B24" s="352"/>
      <c r="C24" s="352"/>
      <c r="D24" s="352"/>
      <c r="E24" s="564"/>
      <c r="F24" s="565"/>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272</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t="s">
        <v>273</v>
      </c>
      <c r="B36" s="344"/>
      <c r="C36" s="344"/>
      <c r="D36" s="344"/>
      <c r="E36" s="344"/>
      <c r="F36" s="344"/>
      <c r="G36" s="344"/>
      <c r="H36" s="344"/>
      <c r="I36" s="344"/>
    </row>
    <row r="37" spans="1:9" ht="14" thickBot="1">
      <c r="A37" s="344"/>
      <c r="B37" s="344"/>
      <c r="C37" s="344"/>
      <c r="D37" s="344"/>
      <c r="E37" s="344"/>
      <c r="F37" s="344"/>
      <c r="G37" s="344"/>
      <c r="H37" s="344"/>
      <c r="I37" s="344"/>
    </row>
    <row r="38" spans="1:9" ht="13" customHeight="1">
      <c r="A38" s="566" t="s">
        <v>274</v>
      </c>
      <c r="B38" s="567"/>
      <c r="C38" s="567"/>
      <c r="D38" s="567"/>
      <c r="E38" s="567"/>
      <c r="F38" s="567"/>
      <c r="G38" s="567"/>
      <c r="H38" s="567"/>
      <c r="I38" s="568"/>
    </row>
    <row r="39" spans="1:9" ht="13" customHeight="1">
      <c r="A39" s="569" t="s">
        <v>275</v>
      </c>
      <c r="B39" s="570"/>
      <c r="C39" s="570"/>
      <c r="D39" s="571"/>
      <c r="E39" s="571"/>
      <c r="F39" s="571"/>
      <c r="G39" s="571"/>
      <c r="H39" s="571"/>
      <c r="I39" s="572"/>
    </row>
    <row r="40" spans="1:9" ht="13" customHeight="1">
      <c r="A40" s="573" t="s">
        <v>276</v>
      </c>
      <c r="B40" s="574"/>
      <c r="C40" s="575" t="s">
        <v>277</v>
      </c>
      <c r="D40" s="576"/>
      <c r="E40" s="574"/>
      <c r="F40" s="573" t="s">
        <v>278</v>
      </c>
      <c r="G40" s="574"/>
      <c r="H40" s="573" t="s">
        <v>279</v>
      </c>
      <c r="I40" s="577"/>
    </row>
    <row r="41" spans="1:9" ht="13" customHeight="1">
      <c r="A41" s="557"/>
      <c r="B41" s="558"/>
      <c r="C41" s="420"/>
      <c r="D41" s="420"/>
      <c r="E41" s="420"/>
      <c r="F41" s="554"/>
      <c r="G41" s="558"/>
      <c r="H41" s="555"/>
      <c r="I41" s="578"/>
    </row>
    <row r="42" spans="1:9" ht="13" customHeight="1">
      <c r="A42"/>
      <c r="B42"/>
      <c r="C42"/>
      <c r="D42"/>
      <c r="E42"/>
      <c r="F42"/>
      <c r="G42"/>
      <c r="H42"/>
      <c r="I42"/>
    </row>
    <row r="43" spans="1:9" ht="13" customHeight="1">
      <c r="A43"/>
      <c r="B43"/>
      <c r="C43"/>
      <c r="D43"/>
      <c r="E43"/>
      <c r="F43"/>
      <c r="G43"/>
      <c r="H43"/>
      <c r="I43"/>
    </row>
    <row r="44" spans="1:9" ht="13" customHeight="1">
      <c r="A44"/>
      <c r="B44"/>
      <c r="C44"/>
      <c r="D44"/>
      <c r="E44"/>
      <c r="F44"/>
      <c r="G44"/>
      <c r="H44"/>
      <c r="I44"/>
    </row>
    <row r="45" spans="1:9" ht="13" customHeight="1">
      <c r="A45"/>
      <c r="B45"/>
      <c r="C45"/>
      <c r="D45"/>
      <c r="E45"/>
      <c r="F45"/>
      <c r="G45"/>
      <c r="H45"/>
      <c r="I45"/>
    </row>
    <row r="46" spans="1:9" ht="13" customHeight="1">
      <c r="A46"/>
      <c r="B46"/>
      <c r="C46"/>
      <c r="D46"/>
      <c r="E46"/>
      <c r="F46"/>
      <c r="G46"/>
      <c r="H46"/>
      <c r="I46"/>
    </row>
    <row r="47" spans="1:9" ht="13" customHeight="1">
      <c r="A47"/>
      <c r="B47"/>
      <c r="C47"/>
      <c r="D47"/>
      <c r="E47"/>
      <c r="F47"/>
      <c r="G47"/>
      <c r="H47"/>
      <c r="I47"/>
    </row>
    <row r="48" spans="1:9" ht="13" customHeight="1" thickBot="1">
      <c r="A48"/>
      <c r="B48"/>
      <c r="C48"/>
      <c r="D48"/>
      <c r="E48"/>
      <c r="F48"/>
      <c r="G48"/>
      <c r="H48"/>
      <c r="I48"/>
    </row>
    <row r="49" spans="1:9" ht="13" customHeight="1" thickBot="1">
      <c r="A49" s="566"/>
      <c r="B49" s="567"/>
      <c r="C49" s="567"/>
      <c r="D49" s="567"/>
      <c r="E49" s="567"/>
      <c r="F49" s="567"/>
      <c r="G49" s="567"/>
      <c r="H49" s="567"/>
      <c r="I49" s="568"/>
    </row>
    <row r="50" spans="1:9" ht="13" customHeight="1">
      <c r="A50" s="579"/>
      <c r="B50" s="580"/>
      <c r="C50" s="580"/>
      <c r="D50" s="580"/>
      <c r="E50" s="580"/>
      <c r="F50" s="580"/>
      <c r="G50" s="581"/>
      <c r="H50" s="581"/>
      <c r="I50" s="582"/>
    </row>
    <row r="51" spans="1:9" ht="13" customHeight="1">
      <c r="A51" s="583"/>
      <c r="B51" s="584"/>
      <c r="C51" s="584"/>
      <c r="D51" s="585"/>
      <c r="E51" s="585"/>
      <c r="F51" s="585"/>
      <c r="G51" s="585"/>
      <c r="H51" s="585"/>
      <c r="I51" s="586"/>
    </row>
    <row r="52" spans="1:9" ht="13" customHeight="1">
      <c r="A52" s="587"/>
      <c r="B52" s="588"/>
      <c r="C52" s="589"/>
      <c r="D52" s="590"/>
      <c r="E52" s="590"/>
      <c r="F52" s="590"/>
      <c r="G52" s="590"/>
      <c r="H52" s="591"/>
      <c r="I52" s="592"/>
    </row>
    <row r="53" spans="1:9" ht="13" customHeight="1">
      <c r="A53" s="609"/>
      <c r="B53" s="610"/>
      <c r="C53" s="554"/>
      <c r="D53" s="611"/>
      <c r="E53" s="611"/>
      <c r="F53" s="612"/>
      <c r="G53" s="613"/>
      <c r="H53" s="614"/>
      <c r="I53" s="606"/>
    </row>
    <row r="54" spans="1:9" ht="13" customHeight="1">
      <c r="A54" s="615"/>
      <c r="B54" s="613"/>
      <c r="C54" s="604"/>
      <c r="D54" s="604"/>
      <c r="E54" s="604"/>
      <c r="F54" s="604"/>
      <c r="G54" s="604"/>
      <c r="H54" s="605"/>
      <c r="I54" s="606"/>
    </row>
    <row r="55" spans="1:9" ht="13" customHeight="1">
      <c r="A55" s="600"/>
      <c r="B55" s="601"/>
      <c r="C55" s="602"/>
      <c r="D55" s="603"/>
      <c r="E55" s="603"/>
      <c r="F55" s="604"/>
      <c r="G55" s="604"/>
      <c r="H55" s="605"/>
      <c r="I55" s="606"/>
    </row>
    <row r="56" spans="1:9" ht="13" customHeight="1" thickBot="1">
      <c r="A56" s="600"/>
      <c r="B56" s="601"/>
      <c r="C56" s="602"/>
      <c r="D56" s="603"/>
      <c r="E56" s="603"/>
      <c r="F56" s="604"/>
      <c r="G56" s="604"/>
      <c r="H56" s="607"/>
      <c r="I56" s="608"/>
    </row>
    <row r="57" spans="1:9" ht="13" customHeight="1" thickBot="1">
      <c r="A57" s="620"/>
      <c r="B57" s="621"/>
      <c r="C57" s="621"/>
      <c r="D57" s="621"/>
      <c r="E57" s="621"/>
      <c r="F57" s="621"/>
      <c r="G57" s="621"/>
      <c r="H57" s="622"/>
      <c r="I57" s="623"/>
    </row>
    <row r="58" spans="1:9" ht="13" customHeight="1">
      <c r="A58" s="569"/>
      <c r="B58" s="570"/>
      <c r="C58" s="570"/>
      <c r="D58" s="571"/>
      <c r="E58" s="571"/>
      <c r="F58" s="571"/>
      <c r="G58" s="571"/>
      <c r="H58" s="571"/>
      <c r="I58" s="572"/>
    </row>
    <row r="59" spans="1:9" ht="13" customHeight="1">
      <c r="A59" s="624"/>
      <c r="B59" s="625"/>
      <c r="C59" s="625"/>
      <c r="D59" s="591"/>
      <c r="E59" s="591"/>
      <c r="F59" s="591"/>
      <c r="G59" s="591"/>
      <c r="H59" s="591"/>
      <c r="I59" s="592"/>
    </row>
    <row r="60" spans="1:9" ht="13" customHeight="1">
      <c r="A60" s="616"/>
      <c r="B60" s="617"/>
      <c r="C60" s="617"/>
      <c r="D60" s="617"/>
      <c r="E60" s="617"/>
      <c r="F60" s="617"/>
      <c r="G60" s="617"/>
      <c r="H60" s="618"/>
      <c r="I60" s="619"/>
    </row>
    <row r="61" spans="1:9" ht="13" customHeight="1">
      <c r="A61" s="616"/>
      <c r="B61" s="617"/>
      <c r="C61" s="617"/>
      <c r="D61" s="617"/>
      <c r="E61" s="617"/>
      <c r="F61" s="617"/>
      <c r="G61" s="617"/>
      <c r="H61" s="618"/>
      <c r="I61" s="619"/>
    </row>
    <row r="62" spans="1:9" ht="13" customHeight="1">
      <c r="A62" s="616"/>
      <c r="B62" s="617"/>
      <c r="C62" s="617"/>
      <c r="D62" s="617"/>
      <c r="E62" s="617"/>
      <c r="F62" s="617"/>
      <c r="G62" s="617"/>
      <c r="H62" s="618"/>
      <c r="I62" s="619"/>
    </row>
    <row r="63" spans="1:9" ht="13" customHeight="1" thickBot="1">
      <c r="A63" s="616"/>
      <c r="B63" s="617"/>
      <c r="C63" s="617"/>
      <c r="D63" s="617"/>
      <c r="E63" s="617"/>
      <c r="F63" s="617"/>
      <c r="G63" s="617"/>
      <c r="H63" s="626"/>
      <c r="I63" s="627"/>
    </row>
    <row r="64" spans="1:9" ht="16" thickBot="1">
      <c r="A64" s="620"/>
      <c r="B64" s="621"/>
      <c r="C64" s="621"/>
      <c r="D64" s="621"/>
      <c r="E64" s="621"/>
      <c r="F64" s="621"/>
      <c r="G64" s="621"/>
      <c r="H64" s="622"/>
      <c r="I64" s="623"/>
    </row>
    <row r="65" spans="1:9" ht="12.75">
      <c r="A65" s="346"/>
      <c r="B65" s="344"/>
      <c r="C65" s="344"/>
      <c r="D65" s="344"/>
      <c r="E65" s="344"/>
      <c r="F65" s="344"/>
      <c r="G65" s="344"/>
      <c r="H65" s="344"/>
      <c r="I65" s="345"/>
    </row>
    <row r="66" spans="1:9" ht="15">
      <c r="A66" s="624"/>
      <c r="B66" s="625"/>
      <c r="C66" s="625"/>
      <c r="D66" s="591"/>
      <c r="E66" s="591"/>
      <c r="F66" s="591"/>
      <c r="G66" s="591"/>
      <c r="H66" s="591"/>
      <c r="I66" s="592"/>
    </row>
    <row r="67" spans="1:9" ht="15">
      <c r="A67" s="633"/>
      <c r="B67" s="628"/>
      <c r="C67" s="617"/>
      <c r="D67" s="617"/>
      <c r="E67" s="617"/>
      <c r="F67" s="628"/>
      <c r="G67" s="628"/>
      <c r="H67" s="629"/>
      <c r="I67" s="630"/>
    </row>
    <row r="68" spans="1:9" ht="15">
      <c r="A68" s="633"/>
      <c r="B68" s="628"/>
      <c r="C68" s="628"/>
      <c r="D68" s="628"/>
      <c r="E68" s="628"/>
      <c r="F68" s="628"/>
      <c r="G68" s="628"/>
      <c r="H68" s="629"/>
      <c r="I68" s="630"/>
    </row>
    <row r="69" spans="1:9" ht="15">
      <c r="A69" s="616"/>
      <c r="B69" s="617"/>
      <c r="C69" s="617"/>
      <c r="D69" s="617"/>
      <c r="E69" s="617"/>
      <c r="F69" s="628"/>
      <c r="G69" s="628"/>
      <c r="H69" s="629"/>
      <c r="I69" s="630"/>
    </row>
    <row r="70" spans="1:9" ht="15">
      <c r="A70" s="616"/>
      <c r="B70" s="617"/>
      <c r="C70" s="617"/>
      <c r="D70" s="617"/>
      <c r="E70" s="617"/>
      <c r="F70" s="628"/>
      <c r="G70" s="628"/>
      <c r="H70" s="631"/>
      <c r="I70" s="632"/>
    </row>
  </sheetData>
  <sheetProtection insertRows="0" selectLockedCells="1"/>
  <protectedRanges>
    <protectedRange sqref="D5:I12 A6:C12 A13:I19" name="Range1_1"/>
    <protectedRange sqref="D53:E54 F53:F56 A55:E56 A50:F50 A52:C53 A51:I51" name="Range1_1_1"/>
    <protectedRange sqref="D60:E61 F60:F63 A62:E63 A59:C60 D67:E68 F67:F70 A69:E70 A66:C67" name="Range1_3"/>
  </protectedRanges>
  <mergeCells count="77">
    <mergeCell ref="B12:G12"/>
    <mergeCell ref="B3:C3"/>
    <mergeCell ref="D4:H4"/>
    <mergeCell ref="A5:C5"/>
    <mergeCell ref="A6:I10"/>
    <mergeCell ref="A13:H14"/>
    <mergeCell ref="A15:H16"/>
    <mergeCell ref="A19:I19"/>
    <mergeCell ref="C21:D21"/>
    <mergeCell ref="E21:F21"/>
    <mergeCell ref="G21:H21"/>
    <mergeCell ref="A49:I49"/>
    <mergeCell ref="A50:I50"/>
    <mergeCell ref="A51:I51"/>
    <mergeCell ref="C22:D22"/>
    <mergeCell ref="E22:F22"/>
    <mergeCell ref="G22:H22"/>
    <mergeCell ref="E24:F24"/>
    <mergeCell ref="A38:I38"/>
    <mergeCell ref="A39:I39"/>
    <mergeCell ref="A40:B40"/>
    <mergeCell ref="C40:E40"/>
    <mergeCell ref="F40:G40"/>
    <mergeCell ref="H40:I40"/>
    <mergeCell ref="A41:B41"/>
    <mergeCell ref="F41:G41"/>
    <mergeCell ref="H41:I41"/>
    <mergeCell ref="A52:B52"/>
    <mergeCell ref="C52:G52"/>
    <mergeCell ref="H52:I52"/>
    <mergeCell ref="A53:B53"/>
    <mergeCell ref="C53:G53"/>
    <mergeCell ref="H53:I53"/>
    <mergeCell ref="A54:B54"/>
    <mergeCell ref="C54:G54"/>
    <mergeCell ref="H54:I54"/>
    <mergeCell ref="A55:B55"/>
    <mergeCell ref="C55:G55"/>
    <mergeCell ref="H55:I55"/>
    <mergeCell ref="A56:B56"/>
    <mergeCell ref="C56:G56"/>
    <mergeCell ref="H56:I56"/>
    <mergeCell ref="A57:G57"/>
    <mergeCell ref="H57:I57"/>
    <mergeCell ref="A58:I58"/>
    <mergeCell ref="A59:B59"/>
    <mergeCell ref="C59:G59"/>
    <mergeCell ref="H59:I59"/>
    <mergeCell ref="A60:B60"/>
    <mergeCell ref="C60:G60"/>
    <mergeCell ref="H60:I60"/>
    <mergeCell ref="A61:B61"/>
    <mergeCell ref="C61:G61"/>
    <mergeCell ref="H61:I61"/>
    <mergeCell ref="A62:B62"/>
    <mergeCell ref="C62:G62"/>
    <mergeCell ref="H62:I62"/>
    <mergeCell ref="A63:B63"/>
    <mergeCell ref="C63:G63"/>
    <mergeCell ref="H63:I63"/>
    <mergeCell ref="A64:G64"/>
    <mergeCell ref="H64:I64"/>
    <mergeCell ref="A66:B66"/>
    <mergeCell ref="C66:G66"/>
    <mergeCell ref="H66:I66"/>
    <mergeCell ref="A67:B67"/>
    <mergeCell ref="C67:G67"/>
    <mergeCell ref="H67:I67"/>
    <mergeCell ref="A70:B70"/>
    <mergeCell ref="C70:G70"/>
    <mergeCell ref="H70:I70"/>
    <mergeCell ref="A68:B68"/>
    <mergeCell ref="C68:G68"/>
    <mergeCell ref="H68:I68"/>
    <mergeCell ref="A69:B69"/>
    <mergeCell ref="C69:G69"/>
    <mergeCell ref="H69:I69"/>
  </mergeCells>
  <printOptions horizontalCentered="1"/>
  <pageMargins left="0.25" right="0.25" top="0.25" bottom="0.17" header="0.2" footer="0.27"/>
  <pageSetup fitToHeight="0" fitToWidth="1" horizontalDpi="600" verticalDpi="600" orientation="portrait"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workbookViewId="0" topLeftCell="A53">
      <selection activeCell="E7" sqref="E7"/>
    </sheetView>
  </sheetViews>
  <sheetFormatPr defaultColWidth="8.8515625" defaultRowHeight="12.75"/>
  <cols>
    <col min="1" max="1" width="5.140625" style="0" customWidth="1"/>
    <col min="2" max="2" width="6.8515625" style="0" customWidth="1"/>
    <col min="3" max="3" width="21.00390625" style="0" customWidth="1"/>
    <col min="4" max="4" width="22.7109375" style="0" customWidth="1"/>
    <col min="5" max="5" width="23.7109375" style="0" customWidth="1"/>
    <col min="6" max="6" width="19.421875" style="0" customWidth="1"/>
  </cols>
  <sheetData>
    <row r="1" spans="1:7" ht="29.5" customHeight="1">
      <c r="A1" s="142"/>
      <c r="B1" s="261" t="s">
        <v>149</v>
      </c>
      <c r="C1" s="144"/>
      <c r="D1" s="144"/>
      <c r="E1" s="144"/>
      <c r="F1" s="142"/>
      <c r="G1" s="142"/>
    </row>
    <row r="2" spans="1:7" ht="10.25" customHeight="1">
      <c r="A2" s="142"/>
      <c r="B2" s="142"/>
      <c r="C2" s="142"/>
      <c r="D2" s="142"/>
      <c r="E2" s="142"/>
      <c r="F2" s="142"/>
      <c r="G2" s="142"/>
    </row>
    <row r="3" spans="1:7" ht="21">
      <c r="A3" s="142"/>
      <c r="B3" s="155" t="s">
        <v>76</v>
      </c>
      <c r="C3" s="144"/>
      <c r="D3" s="144"/>
      <c r="E3" s="144"/>
      <c r="F3" s="142"/>
      <c r="G3" s="142"/>
    </row>
    <row r="4" spans="1:7" ht="8" customHeight="1" thickBot="1">
      <c r="A4" s="142"/>
      <c r="B4" s="142"/>
      <c r="C4" s="142"/>
      <c r="D4" s="142"/>
      <c r="E4" s="142"/>
      <c r="F4" s="142"/>
      <c r="G4" s="142"/>
    </row>
    <row r="5" spans="1:7" ht="17" thickBot="1">
      <c r="A5" s="142"/>
      <c r="B5" s="145" t="s">
        <v>249</v>
      </c>
      <c r="C5" s="45" t="s">
        <v>78</v>
      </c>
      <c r="E5" s="142"/>
      <c r="F5" s="142"/>
      <c r="G5" s="142"/>
    </row>
    <row r="6" spans="1:7" ht="9.5" customHeight="1" thickBot="1">
      <c r="A6" s="142"/>
      <c r="B6" s="142"/>
      <c r="C6" s="45"/>
      <c r="E6" s="142"/>
      <c r="F6" s="142"/>
      <c r="G6" s="142"/>
    </row>
    <row r="7" spans="1:7" ht="17" thickBot="1">
      <c r="A7" s="142"/>
      <c r="B7" s="145" t="s">
        <v>249</v>
      </c>
      <c r="C7" s="45" t="s">
        <v>79</v>
      </c>
      <c r="E7" s="142"/>
      <c r="F7" s="142"/>
      <c r="G7" s="142"/>
    </row>
    <row r="8" spans="1:7" ht="6.5" customHeight="1" thickBot="1">
      <c r="A8" s="142"/>
      <c r="B8" s="142"/>
      <c r="C8" s="45"/>
      <c r="E8" s="142"/>
      <c r="F8" s="142"/>
      <c r="G8" s="142"/>
    </row>
    <row r="9" spans="1:7" ht="17" thickBot="1">
      <c r="A9" s="142"/>
      <c r="B9" s="145" t="s">
        <v>249</v>
      </c>
      <c r="C9" s="45" t="s">
        <v>80</v>
      </c>
      <c r="E9" s="142"/>
      <c r="F9" s="142"/>
      <c r="G9" s="142"/>
    </row>
    <row r="10" spans="1:7" ht="16">
      <c r="A10" s="142"/>
      <c r="B10" s="146"/>
      <c r="C10" s="45"/>
      <c r="E10" s="142"/>
      <c r="F10" s="142"/>
      <c r="G10" s="142"/>
    </row>
    <row r="11" spans="1:7" ht="15">
      <c r="A11" s="142"/>
      <c r="B11" s="215" t="s">
        <v>218</v>
      </c>
      <c r="C11" s="215"/>
      <c r="D11" s="215"/>
      <c r="E11" s="142"/>
      <c r="F11" s="142"/>
      <c r="G11" s="142"/>
    </row>
    <row r="12" spans="1:7" ht="9.5" customHeight="1">
      <c r="A12" s="142"/>
      <c r="B12" s="142"/>
      <c r="C12" s="142"/>
      <c r="D12" s="142"/>
      <c r="E12" s="142"/>
      <c r="F12" s="142"/>
      <c r="G12" s="142"/>
    </row>
    <row r="13" spans="1:7" ht="21">
      <c r="A13" s="142"/>
      <c r="B13" s="155" t="s">
        <v>138</v>
      </c>
      <c r="C13" s="142"/>
      <c r="D13" s="142"/>
      <c r="E13" s="142"/>
      <c r="F13" s="142"/>
      <c r="G13" s="142"/>
    </row>
    <row r="14" spans="1:7" ht="16">
      <c r="A14" s="142"/>
      <c r="B14" s="253" t="s">
        <v>232</v>
      </c>
      <c r="C14" s="254"/>
      <c r="D14" s="254"/>
      <c r="E14" s="251"/>
      <c r="F14" s="252"/>
      <c r="G14" s="142"/>
    </row>
    <row r="15" spans="1:7" ht="16">
      <c r="A15" s="142"/>
      <c r="B15" s="255" t="s">
        <v>219</v>
      </c>
      <c r="C15" s="256"/>
      <c r="D15" s="257"/>
      <c r="E15" s="258"/>
      <c r="F15" s="259"/>
      <c r="G15" s="142"/>
    </row>
    <row r="16" spans="1:7" ht="14">
      <c r="A16" s="142"/>
      <c r="B16" s="142"/>
      <c r="C16" s="142"/>
      <c r="D16" s="142"/>
      <c r="E16" s="142"/>
      <c r="F16" s="142"/>
      <c r="G16" s="142"/>
    </row>
    <row r="17" spans="1:7" ht="21">
      <c r="A17" s="142"/>
      <c r="B17" s="155" t="s">
        <v>67</v>
      </c>
      <c r="C17" s="143"/>
      <c r="D17" s="143"/>
      <c r="E17" s="144"/>
      <c r="F17" s="144"/>
      <c r="G17" s="142"/>
    </row>
    <row r="18" spans="1:7" ht="2" customHeight="1" thickBot="1">
      <c r="A18" s="142"/>
      <c r="B18" s="142"/>
      <c r="C18" s="142"/>
      <c r="D18" s="142"/>
      <c r="E18" s="142"/>
      <c r="F18" s="142"/>
      <c r="G18" s="142"/>
    </row>
    <row r="19" spans="1:7" ht="32.5" customHeight="1">
      <c r="A19" s="142"/>
      <c r="B19" s="444" t="s">
        <v>81</v>
      </c>
      <c r="C19" s="147" t="s">
        <v>68</v>
      </c>
      <c r="D19" s="147" t="s">
        <v>70</v>
      </c>
      <c r="E19" s="444" t="s">
        <v>205</v>
      </c>
      <c r="F19" s="147" t="s">
        <v>74</v>
      </c>
      <c r="G19" s="142"/>
    </row>
    <row r="20" spans="1:7" ht="63.5" customHeight="1" thickBot="1">
      <c r="A20" s="142"/>
      <c r="B20" s="445"/>
      <c r="C20" s="148" t="s">
        <v>69</v>
      </c>
      <c r="D20" s="148" t="s">
        <v>71</v>
      </c>
      <c r="E20" s="445"/>
      <c r="F20" s="208" t="s">
        <v>72</v>
      </c>
      <c r="G20" s="142"/>
    </row>
    <row r="21" spans="1:7" ht="17" thickBot="1">
      <c r="A21" s="142"/>
      <c r="B21" s="149">
        <v>1</v>
      </c>
      <c r="C21" s="150">
        <v>339281.8</v>
      </c>
      <c r="D21" s="150">
        <v>75917.6</v>
      </c>
      <c r="E21" s="150">
        <v>46025</v>
      </c>
      <c r="F21" s="150">
        <f aca="true" t="shared" si="0" ref="F21:F26">SUM(C21:E21)</f>
        <v>461224.4</v>
      </c>
      <c r="G21" s="142"/>
    </row>
    <row r="22" spans="1:7" ht="17" thickBot="1">
      <c r="A22" s="142"/>
      <c r="B22" s="149">
        <v>2</v>
      </c>
      <c r="C22" s="150">
        <v>339281.8</v>
      </c>
      <c r="D22" s="150">
        <v>75917.6</v>
      </c>
      <c r="E22" s="150">
        <v>46025</v>
      </c>
      <c r="F22" s="150">
        <f t="shared" si="0"/>
        <v>461224.4</v>
      </c>
      <c r="G22" s="142"/>
    </row>
    <row r="23" spans="1:7" ht="17" thickBot="1">
      <c r="A23" s="142"/>
      <c r="B23" s="149">
        <v>3</v>
      </c>
      <c r="C23" s="150">
        <v>339281.8</v>
      </c>
      <c r="D23" s="150">
        <v>75917.6</v>
      </c>
      <c r="E23" s="150">
        <v>46025</v>
      </c>
      <c r="F23" s="150">
        <f t="shared" si="0"/>
        <v>461224.4</v>
      </c>
      <c r="G23" s="142"/>
    </row>
    <row r="24" spans="1:7" ht="17" thickBot="1">
      <c r="A24" s="142"/>
      <c r="B24" s="149">
        <v>4</v>
      </c>
      <c r="C24" s="150">
        <v>339281.8</v>
      </c>
      <c r="D24" s="151">
        <v>0</v>
      </c>
      <c r="E24" s="150">
        <v>46025</v>
      </c>
      <c r="F24" s="150">
        <f t="shared" si="0"/>
        <v>385306.8</v>
      </c>
      <c r="G24" s="142"/>
    </row>
    <row r="25" spans="1:7" ht="17" thickBot="1">
      <c r="A25" s="142"/>
      <c r="B25" s="149">
        <v>5</v>
      </c>
      <c r="C25" s="150">
        <v>339281.8</v>
      </c>
      <c r="D25" s="151">
        <v>0</v>
      </c>
      <c r="E25" s="150">
        <v>46025</v>
      </c>
      <c r="F25" s="150">
        <f t="shared" si="0"/>
        <v>385306.8</v>
      </c>
      <c r="G25" s="142"/>
    </row>
    <row r="26" spans="1:7" ht="18" thickBot="1">
      <c r="A26" s="142"/>
      <c r="B26" s="149" t="s">
        <v>73</v>
      </c>
      <c r="C26" s="152">
        <v>1696409</v>
      </c>
      <c r="D26" s="152">
        <f>SUM(D21:D23)</f>
        <v>227752.80000000002</v>
      </c>
      <c r="E26" s="152">
        <f>SUM(E21:E25)</f>
        <v>230125</v>
      </c>
      <c r="F26" s="152">
        <f t="shared" si="0"/>
        <v>2154286.8</v>
      </c>
      <c r="G26" s="142"/>
    </row>
    <row r="27" spans="1:7" ht="16">
      <c r="A27" s="142"/>
      <c r="B27" s="153"/>
      <c r="C27" s="142"/>
      <c r="D27" s="142"/>
      <c r="E27" s="142"/>
      <c r="F27" s="142"/>
      <c r="G27" s="142"/>
    </row>
    <row r="28" spans="1:7" ht="80.5" customHeight="1">
      <c r="A28" s="142"/>
      <c r="B28" s="446" t="s">
        <v>230</v>
      </c>
      <c r="C28" s="447"/>
      <c r="D28" s="447"/>
      <c r="E28" s="447"/>
      <c r="F28" s="448"/>
      <c r="G28" s="142"/>
    </row>
    <row r="29" spans="1:7" ht="16">
      <c r="A29" s="142"/>
      <c r="B29" s="154"/>
      <c r="C29" s="142"/>
      <c r="D29" s="142"/>
      <c r="E29" s="142"/>
      <c r="F29" s="142"/>
      <c r="G29" s="142"/>
    </row>
    <row r="30" spans="1:7" ht="21">
      <c r="A30" s="142"/>
      <c r="B30" s="178" t="s">
        <v>75</v>
      </c>
      <c r="C30" s="143"/>
      <c r="D30" s="143"/>
      <c r="E30" s="142"/>
      <c r="F30" s="142"/>
      <c r="G30" s="142"/>
    </row>
    <row r="31" spans="1:7" ht="16">
      <c r="A31" s="142"/>
      <c r="B31" s="253" t="s">
        <v>77</v>
      </c>
      <c r="C31" s="254"/>
      <c r="D31" s="254"/>
      <c r="E31" s="254"/>
      <c r="F31" s="260"/>
      <c r="G31" s="142"/>
    </row>
    <row r="32" spans="1:7" ht="34.75" customHeight="1">
      <c r="A32" s="142"/>
      <c r="B32" s="449" t="s">
        <v>231</v>
      </c>
      <c r="C32" s="450"/>
      <c r="D32" s="450"/>
      <c r="E32" s="450"/>
      <c r="F32" s="451"/>
      <c r="G32" s="142"/>
    </row>
    <row r="33" spans="1:7" ht="14">
      <c r="A33" s="142"/>
      <c r="B33" s="142"/>
      <c r="C33" s="142"/>
      <c r="D33" s="142"/>
      <c r="E33" s="142"/>
      <c r="F33" s="142"/>
      <c r="G33" s="142"/>
    </row>
    <row r="34" spans="1:7" ht="21">
      <c r="A34" s="142"/>
      <c r="B34" s="155" t="s">
        <v>139</v>
      </c>
      <c r="C34" s="144"/>
      <c r="D34" s="144"/>
      <c r="E34" s="142"/>
      <c r="F34" s="142"/>
      <c r="G34" s="142"/>
    </row>
    <row r="35" spans="1:7" ht="4.25" customHeight="1">
      <c r="A35" s="142"/>
      <c r="B35" s="142"/>
      <c r="C35" s="142"/>
      <c r="D35" s="142"/>
      <c r="E35" s="142"/>
      <c r="F35" s="142"/>
      <c r="G35" s="142"/>
    </row>
    <row r="36" spans="2:17" ht="19">
      <c r="B36" s="159" t="s">
        <v>40</v>
      </c>
      <c r="C36" s="214" t="s">
        <v>207</v>
      </c>
      <c r="D36" s="199"/>
      <c r="E36" s="199"/>
      <c r="F36" s="199"/>
      <c r="G36" s="199"/>
      <c r="H36" s="199"/>
      <c r="I36" s="199"/>
      <c r="J36" s="199"/>
      <c r="K36" s="199"/>
      <c r="L36" s="199"/>
      <c r="M36" s="199"/>
      <c r="N36" s="199"/>
      <c r="O36" s="199"/>
      <c r="P36" s="90"/>
      <c r="Q36" s="157"/>
    </row>
    <row r="37" spans="2:17" ht="19">
      <c r="B37" s="10"/>
      <c r="C37" s="198" t="s">
        <v>206</v>
      </c>
      <c r="D37" s="199"/>
      <c r="E37" s="199"/>
      <c r="F37" s="199"/>
      <c r="G37" s="199"/>
      <c r="H37" s="199"/>
      <c r="I37" s="199"/>
      <c r="J37" s="199"/>
      <c r="K37" s="199"/>
      <c r="L37" s="199"/>
      <c r="M37" s="199"/>
      <c r="N37" s="199"/>
      <c r="O37" s="199"/>
      <c r="P37" s="90"/>
      <c r="Q37" s="10"/>
    </row>
    <row r="38" spans="2:17" ht="19">
      <c r="B38" s="159" t="s">
        <v>40</v>
      </c>
      <c r="C38" s="198" t="s">
        <v>185</v>
      </c>
      <c r="D38" s="199"/>
      <c r="E38" s="199"/>
      <c r="F38" s="199"/>
      <c r="G38" s="199"/>
      <c r="H38" s="199"/>
      <c r="I38" s="199"/>
      <c r="J38" s="199"/>
      <c r="K38" s="199"/>
      <c r="L38" s="199"/>
      <c r="M38" s="199"/>
      <c r="N38" s="199"/>
      <c r="O38" s="199"/>
      <c r="P38" s="90"/>
      <c r="Q38" s="10"/>
    </row>
    <row r="39" spans="2:17" ht="19">
      <c r="B39" s="159" t="s">
        <v>40</v>
      </c>
      <c r="C39" s="198" t="s">
        <v>208</v>
      </c>
      <c r="D39" s="199"/>
      <c r="E39" s="199"/>
      <c r="F39" s="199"/>
      <c r="G39" s="199"/>
      <c r="H39" s="199"/>
      <c r="I39" s="199"/>
      <c r="J39" s="199"/>
      <c r="K39" s="199"/>
      <c r="L39" s="199"/>
      <c r="M39" s="199"/>
      <c r="N39" s="199"/>
      <c r="O39" s="199"/>
      <c r="P39" s="90"/>
      <c r="Q39" s="10"/>
    </row>
    <row r="40" spans="2:17" ht="19">
      <c r="B40" s="159" t="s">
        <v>40</v>
      </c>
      <c r="C40" s="198" t="s">
        <v>186</v>
      </c>
      <c r="D40" s="199"/>
      <c r="E40" s="213"/>
      <c r="F40" s="212"/>
      <c r="H40" s="199"/>
      <c r="I40" s="199"/>
      <c r="J40" s="199"/>
      <c r="K40" s="199"/>
      <c r="L40" s="199"/>
      <c r="M40" s="199"/>
      <c r="N40" s="199"/>
      <c r="O40" s="199"/>
      <c r="P40" s="90"/>
      <c r="Q40" s="10"/>
    </row>
    <row r="41" spans="2:17" ht="19">
      <c r="B41" s="159" t="s">
        <v>40</v>
      </c>
      <c r="C41" s="198" t="s">
        <v>211</v>
      </c>
      <c r="D41" s="211"/>
      <c r="E41" s="211"/>
      <c r="F41" s="211"/>
      <c r="G41" s="211"/>
      <c r="H41" s="211"/>
      <c r="I41" s="211"/>
      <c r="J41" s="211"/>
      <c r="K41" s="211"/>
      <c r="L41" s="211"/>
      <c r="M41" s="211"/>
      <c r="N41" s="211"/>
      <c r="O41" s="211"/>
      <c r="P41" s="211"/>
      <c r="Q41" s="10"/>
    </row>
    <row r="42" spans="2:17" ht="19">
      <c r="B42" s="159"/>
      <c r="C42" s="198" t="s">
        <v>212</v>
      </c>
      <c r="D42" s="211"/>
      <c r="E42" s="211"/>
      <c r="F42" s="211"/>
      <c r="G42" s="211"/>
      <c r="H42" s="211"/>
      <c r="I42" s="211"/>
      <c r="J42" s="211"/>
      <c r="K42" s="211"/>
      <c r="L42" s="211"/>
      <c r="M42" s="211"/>
      <c r="N42" s="211"/>
      <c r="O42" s="211"/>
      <c r="P42" s="211"/>
      <c r="Q42" s="10"/>
    </row>
    <row r="43" spans="2:17" ht="19">
      <c r="B43" s="159" t="s">
        <v>40</v>
      </c>
      <c r="C43" s="198" t="s">
        <v>210</v>
      </c>
      <c r="D43" s="211"/>
      <c r="E43" s="211"/>
      <c r="F43" s="211"/>
      <c r="G43" s="211"/>
      <c r="H43" s="211"/>
      <c r="I43" s="211"/>
      <c r="J43" s="211"/>
      <c r="K43" s="211"/>
      <c r="L43" s="211"/>
      <c r="M43" s="211"/>
      <c r="N43" s="211"/>
      <c r="O43" s="211"/>
      <c r="P43" s="211"/>
      <c r="Q43" s="10"/>
    </row>
    <row r="44" spans="2:17" ht="19">
      <c r="B44" s="10"/>
      <c r="C44" s="198" t="s">
        <v>209</v>
      </c>
      <c r="D44" s="211"/>
      <c r="E44" s="211"/>
      <c r="F44" s="211"/>
      <c r="G44" s="211"/>
      <c r="H44" s="211"/>
      <c r="I44" s="211"/>
      <c r="J44" s="211"/>
      <c r="K44" s="211"/>
      <c r="L44" s="211"/>
      <c r="M44" s="211"/>
      <c r="N44" s="211"/>
      <c r="O44" s="211"/>
      <c r="P44" s="211"/>
      <c r="Q44" s="10"/>
    </row>
    <row r="45" spans="2:17" ht="19">
      <c r="B45" s="159" t="s">
        <v>40</v>
      </c>
      <c r="C45" s="198" t="s">
        <v>213</v>
      </c>
      <c r="D45" s="211"/>
      <c r="E45" s="211"/>
      <c r="F45" s="211"/>
      <c r="G45" s="211"/>
      <c r="H45" s="211"/>
      <c r="I45" s="211"/>
      <c r="J45" s="211"/>
      <c r="K45" s="211"/>
      <c r="L45" s="211"/>
      <c r="M45" s="211"/>
      <c r="N45" s="211"/>
      <c r="O45" s="211"/>
      <c r="P45" s="211"/>
      <c r="Q45" s="10"/>
    </row>
    <row r="46" spans="2:17" ht="19">
      <c r="B46" s="159"/>
      <c r="C46" s="198" t="s">
        <v>214</v>
      </c>
      <c r="D46" s="211"/>
      <c r="E46" s="211"/>
      <c r="F46" s="211"/>
      <c r="G46" s="211"/>
      <c r="H46" s="211"/>
      <c r="I46" s="211"/>
      <c r="J46" s="211"/>
      <c r="K46" s="211"/>
      <c r="L46" s="211"/>
      <c r="M46" s="211"/>
      <c r="N46" s="211"/>
      <c r="O46" s="211"/>
      <c r="P46" s="211"/>
      <c r="Q46" s="10"/>
    </row>
    <row r="47" spans="2:17" ht="19">
      <c r="B47" s="159" t="s">
        <v>40</v>
      </c>
      <c r="C47" s="214" t="s">
        <v>215</v>
      </c>
      <c r="D47" s="211"/>
      <c r="E47" s="211"/>
      <c r="F47" s="211"/>
      <c r="G47" s="211"/>
      <c r="H47" s="211"/>
      <c r="I47" s="211"/>
      <c r="J47" s="211"/>
      <c r="K47" s="211"/>
      <c r="L47" s="211"/>
      <c r="M47" s="211"/>
      <c r="N47" s="211"/>
      <c r="O47" s="211"/>
      <c r="P47" s="211"/>
      <c r="Q47" s="10"/>
    </row>
    <row r="48" spans="2:17" ht="19">
      <c r="B48" s="159" t="s">
        <v>40</v>
      </c>
      <c r="C48" s="198" t="s">
        <v>45</v>
      </c>
      <c r="D48" s="199"/>
      <c r="E48" s="199"/>
      <c r="F48" s="199"/>
      <c r="G48" s="199"/>
      <c r="H48" s="199"/>
      <c r="I48" s="199"/>
      <c r="J48" s="199"/>
      <c r="K48" s="199"/>
      <c r="L48" s="199"/>
      <c r="M48" s="199"/>
      <c r="N48" s="199"/>
      <c r="O48" s="199"/>
      <c r="P48" s="199"/>
      <c r="Q48" s="10"/>
    </row>
    <row r="49" spans="2:17" ht="19">
      <c r="B49" s="10"/>
      <c r="Q49" s="10"/>
    </row>
    <row r="50" spans="2:17" ht="21">
      <c r="B50" s="155" t="s">
        <v>179</v>
      </c>
      <c r="C50" s="159"/>
      <c r="D50" s="156"/>
      <c r="E50" s="156"/>
      <c r="F50" s="156"/>
      <c r="G50" s="156"/>
      <c r="H50" s="156"/>
      <c r="I50" s="156"/>
      <c r="J50" s="158"/>
      <c r="K50" s="158"/>
      <c r="L50" s="158"/>
      <c r="M50" s="158"/>
      <c r="N50" s="158"/>
      <c r="O50" s="158"/>
      <c r="P50" s="158"/>
      <c r="Q50" s="10"/>
    </row>
    <row r="51" spans="3:17" ht="13.25" customHeight="1">
      <c r="C51" s="159"/>
      <c r="D51" s="156"/>
      <c r="E51" s="158"/>
      <c r="F51" s="158"/>
      <c r="G51" s="158"/>
      <c r="H51" s="158"/>
      <c r="I51" s="158"/>
      <c r="J51" s="158"/>
      <c r="K51" s="158"/>
      <c r="L51" s="158"/>
      <c r="M51" s="158"/>
      <c r="N51" s="158"/>
      <c r="O51" s="158"/>
      <c r="P51" s="158"/>
      <c r="Q51" s="91"/>
    </row>
    <row r="52" spans="2:3" ht="15.75">
      <c r="B52" s="196" t="s">
        <v>180</v>
      </c>
      <c r="C52" s="197"/>
    </row>
    <row r="53" spans="2:9" ht="77.5" customHeight="1">
      <c r="B53" s="437" t="s">
        <v>192</v>
      </c>
      <c r="C53" s="438"/>
      <c r="D53" s="438"/>
      <c r="E53" s="438"/>
      <c r="F53" s="439"/>
      <c r="G53" s="209"/>
      <c r="H53" s="209"/>
      <c r="I53" s="209"/>
    </row>
    <row r="54" spans="2:9" ht="12.75">
      <c r="B54" s="195"/>
      <c r="C54" s="195"/>
      <c r="D54" s="195"/>
      <c r="E54" s="195"/>
      <c r="F54" s="195"/>
      <c r="G54" s="195"/>
      <c r="H54" s="195"/>
      <c r="I54" s="195"/>
    </row>
    <row r="55" spans="2:9" ht="16">
      <c r="B55" s="210" t="s">
        <v>181</v>
      </c>
      <c r="C55" s="195"/>
      <c r="D55" s="195"/>
      <c r="E55" s="195"/>
      <c r="F55" s="195"/>
      <c r="G55" s="195"/>
      <c r="H55" s="195"/>
      <c r="I55" s="195"/>
    </row>
    <row r="56" spans="2:9" ht="128.5" customHeight="1">
      <c r="B56" s="440" t="s">
        <v>182</v>
      </c>
      <c r="C56" s="438"/>
      <c r="D56" s="438"/>
      <c r="E56" s="438"/>
      <c r="F56" s="439"/>
      <c r="G56" s="209"/>
      <c r="H56" s="209"/>
      <c r="I56" s="209"/>
    </row>
    <row r="57" spans="2:9" ht="12.75">
      <c r="B57" s="209"/>
      <c r="C57" s="209"/>
      <c r="D57" s="209"/>
      <c r="E57" s="209"/>
      <c r="F57" s="209"/>
      <c r="G57" s="209"/>
      <c r="H57" s="209"/>
      <c r="I57" s="209"/>
    </row>
    <row r="58" spans="2:9" ht="12.75">
      <c r="B58" s="195"/>
      <c r="C58" s="195"/>
      <c r="D58" s="195"/>
      <c r="E58" s="195"/>
      <c r="F58" s="195"/>
      <c r="G58" s="195"/>
      <c r="H58" s="195"/>
      <c r="I58" s="195"/>
    </row>
    <row r="59" spans="2:9" ht="16">
      <c r="B59" s="194" t="s">
        <v>183</v>
      </c>
      <c r="C59" s="195"/>
      <c r="D59" s="195"/>
      <c r="E59" s="195"/>
      <c r="F59" s="195"/>
      <c r="G59" s="195"/>
      <c r="H59" s="195"/>
      <c r="I59" s="195"/>
    </row>
    <row r="60" spans="1:9" ht="39.5" customHeight="1">
      <c r="A60" s="92"/>
      <c r="B60" s="441" t="s">
        <v>184</v>
      </c>
      <c r="C60" s="442"/>
      <c r="D60" s="442"/>
      <c r="E60" s="442"/>
      <c r="F60" s="443"/>
      <c r="G60" s="209"/>
      <c r="H60" s="209"/>
      <c r="I60" s="209"/>
    </row>
    <row r="61" spans="1:9" ht="9.5" customHeight="1">
      <c r="A61" s="92"/>
      <c r="B61" s="245"/>
      <c r="C61" s="209"/>
      <c r="D61" s="209"/>
      <c r="E61" s="209"/>
      <c r="F61" s="241"/>
      <c r="G61" s="209"/>
      <c r="H61" s="209"/>
      <c r="I61" s="209"/>
    </row>
    <row r="62" spans="1:10" ht="16">
      <c r="A62" s="202"/>
      <c r="B62" s="246" t="s">
        <v>216</v>
      </c>
      <c r="C62" s="202"/>
      <c r="D62" s="202"/>
      <c r="E62" s="202"/>
      <c r="F62" s="247"/>
      <c r="G62" s="202"/>
      <c r="H62" s="202"/>
      <c r="I62" s="202"/>
      <c r="J62" s="200"/>
    </row>
    <row r="63" spans="1:10" ht="16">
      <c r="A63" s="202"/>
      <c r="B63" s="248" t="s">
        <v>217</v>
      </c>
      <c r="C63" s="249"/>
      <c r="D63" s="249"/>
      <c r="E63" s="249"/>
      <c r="F63" s="250"/>
      <c r="G63" s="202"/>
      <c r="H63" s="202"/>
      <c r="I63" s="202"/>
      <c r="J63" s="200"/>
    </row>
    <row r="64" spans="1:10" ht="15.75">
      <c r="A64" s="200"/>
      <c r="B64" s="200"/>
      <c r="C64" s="200"/>
      <c r="D64" s="200"/>
      <c r="E64" s="200"/>
      <c r="F64" s="200"/>
      <c r="G64" s="200"/>
      <c r="H64" s="200"/>
      <c r="I64" s="200"/>
      <c r="J64" s="200"/>
    </row>
  </sheetData>
  <sheetProtection selectLockedCells="1"/>
  <mergeCells count="7">
    <mergeCell ref="B53:F53"/>
    <mergeCell ref="B56:F56"/>
    <mergeCell ref="B60:F60"/>
    <mergeCell ref="B19:B20"/>
    <mergeCell ref="E19:E20"/>
    <mergeCell ref="B28:F28"/>
    <mergeCell ref="B32:F32"/>
  </mergeCells>
  <hyperlinks>
    <hyperlink ref="B62" r:id="rId1" display="http://www.gsa.gov/portal/category/21287"/>
  </hyperlinks>
  <printOptions/>
  <pageMargins left="0.25" right="0.25" top="0.75" bottom="0.75" header="0.3" footer="0.3"/>
  <pageSetup horizontalDpi="600" verticalDpi="600" orientation="portrait" r:id="rId3"/>
  <ignoredErrors>
    <ignoredError sqref="F21:F25"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FDA4-CEA4-3240-9D73-349F8E87C323}">
  <sheetPr>
    <tabColor theme="4" tint="0.39998000860214233"/>
    <pageSetUpPr fitToPage="1"/>
  </sheetPr>
  <dimension ref="A1:K70"/>
  <sheetViews>
    <sheetView showGridLines="0" workbookViewId="0" topLeftCell="A1">
      <selection activeCell="E3" sqref="E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321</v>
      </c>
      <c r="B2" s="325"/>
      <c r="C2" s="325"/>
      <c r="D2" s="326" t="s">
        <v>0</v>
      </c>
      <c r="E2" s="326" t="s">
        <v>2</v>
      </c>
      <c r="F2" s="326" t="s">
        <v>1</v>
      </c>
      <c r="G2" s="326" t="s">
        <v>14</v>
      </c>
      <c r="H2" s="326" t="s">
        <v>15</v>
      </c>
      <c r="I2" s="327" t="s">
        <v>56</v>
      </c>
      <c r="K2" s="7"/>
    </row>
    <row r="3" spans="1:11" s="6" customFormat="1" ht="21" thickBot="1">
      <c r="A3" s="328" t="s">
        <v>322</v>
      </c>
      <c r="B3" s="495"/>
      <c r="C3" s="496"/>
      <c r="D3" s="329">
        <f>SUM(B22)</f>
        <v>0</v>
      </c>
      <c r="E3" s="329">
        <f>SUM(C22)</f>
        <v>5000</v>
      </c>
      <c r="F3" s="329">
        <f>SUM(E22)</f>
        <v>0</v>
      </c>
      <c r="G3" s="329">
        <f>SUM(G22)</f>
        <v>0</v>
      </c>
      <c r="H3" s="330">
        <f>SUM(D3:G3)</f>
        <v>5000</v>
      </c>
      <c r="I3" s="109">
        <f>SUM(E24)</f>
        <v>0</v>
      </c>
      <c r="K3" s="8"/>
    </row>
    <row r="4" spans="1:11" s="6" customFormat="1" ht="24" customHeight="1">
      <c r="A4" s="638" t="s">
        <v>368</v>
      </c>
      <c r="B4" s="639"/>
      <c r="C4" s="640"/>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32" t="s">
        <v>366</v>
      </c>
      <c r="B6" s="543"/>
      <c r="C6" s="543"/>
      <c r="D6" s="543"/>
      <c r="E6" s="543"/>
      <c r="F6" s="543"/>
      <c r="G6" s="543"/>
      <c r="H6" s="543"/>
      <c r="I6" s="544"/>
      <c r="K6" s="8"/>
    </row>
    <row r="7" spans="1:11" s="6" customFormat="1" ht="14" customHeight="1">
      <c r="A7" s="545"/>
      <c r="B7" s="546"/>
      <c r="C7" s="546"/>
      <c r="D7" s="546"/>
      <c r="E7" s="546"/>
      <c r="F7" s="546"/>
      <c r="G7" s="546"/>
      <c r="H7" s="546"/>
      <c r="I7" s="547"/>
      <c r="K7" s="8"/>
    </row>
    <row r="8" spans="1:11" s="6" customFormat="1" ht="14" customHeight="1">
      <c r="A8" s="545"/>
      <c r="B8" s="546"/>
      <c r="C8" s="546"/>
      <c r="D8" s="546"/>
      <c r="E8" s="546"/>
      <c r="F8" s="546"/>
      <c r="G8" s="546"/>
      <c r="H8" s="546"/>
      <c r="I8" s="547"/>
      <c r="K8" s="8"/>
    </row>
    <row r="9" spans="1:11" s="6" customFormat="1" ht="42" customHeight="1">
      <c r="A9" s="545"/>
      <c r="B9" s="546"/>
      <c r="C9" s="546"/>
      <c r="D9" s="546"/>
      <c r="E9" s="546"/>
      <c r="F9" s="546"/>
      <c r="G9" s="546"/>
      <c r="H9" s="546"/>
      <c r="I9" s="547"/>
      <c r="K9" s="8"/>
    </row>
    <row r="10" spans="1:11" s="6" customFormat="1" ht="118.5" customHeight="1">
      <c r="A10" s="548"/>
      <c r="B10" s="549"/>
      <c r="C10" s="549"/>
      <c r="D10" s="549"/>
      <c r="E10" s="549"/>
      <c r="F10" s="549"/>
      <c r="G10" s="549"/>
      <c r="H10" s="549"/>
      <c r="I10" s="550"/>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370"/>
      <c r="K12" s="8"/>
    </row>
    <row r="13" spans="1:11" s="6" customFormat="1" ht="15" customHeight="1">
      <c r="A13" s="532" t="s">
        <v>367</v>
      </c>
      <c r="B13" s="533"/>
      <c r="C13" s="533"/>
      <c r="D13" s="533"/>
      <c r="E13" s="533"/>
      <c r="F13" s="533"/>
      <c r="G13" s="533"/>
      <c r="H13" s="533"/>
      <c r="I13" s="336" t="s">
        <v>17</v>
      </c>
      <c r="K13" s="8"/>
    </row>
    <row r="14" spans="1:11" s="6" customFormat="1" ht="30" customHeight="1">
      <c r="A14" s="534"/>
      <c r="B14" s="535"/>
      <c r="C14" s="535"/>
      <c r="D14" s="535"/>
      <c r="E14" s="535"/>
      <c r="F14" s="535"/>
      <c r="G14" s="535"/>
      <c r="H14" s="535"/>
      <c r="I14" s="396" t="s">
        <v>330</v>
      </c>
      <c r="K14" s="8"/>
    </row>
    <row r="15" spans="1:11" s="6" customFormat="1" ht="15">
      <c r="A15" s="532"/>
      <c r="B15" s="533"/>
      <c r="C15" s="533"/>
      <c r="D15" s="533"/>
      <c r="E15" s="533"/>
      <c r="F15" s="533"/>
      <c r="G15" s="533"/>
      <c r="H15" s="533"/>
      <c r="I15" s="336" t="s">
        <v>17</v>
      </c>
      <c r="K15" s="8"/>
    </row>
    <row r="16" spans="1:11" s="6" customFormat="1" ht="36.75" customHeight="1" thickBot="1">
      <c r="A16" s="536"/>
      <c r="B16" s="537"/>
      <c r="C16" s="537"/>
      <c r="D16" s="537"/>
      <c r="E16" s="537"/>
      <c r="F16" s="537"/>
      <c r="G16" s="537"/>
      <c r="H16" s="537"/>
      <c r="I16" s="371"/>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422" t="s">
        <v>0</v>
      </c>
      <c r="C21" s="538" t="s">
        <v>2</v>
      </c>
      <c r="D21" s="539"/>
      <c r="E21" s="538" t="s">
        <v>1</v>
      </c>
      <c r="F21" s="539"/>
      <c r="G21" s="538" t="s">
        <v>47</v>
      </c>
      <c r="H21" s="539"/>
      <c r="I21" s="345"/>
    </row>
    <row r="22" spans="1:9" ht="22.5" customHeight="1">
      <c r="A22" s="346"/>
      <c r="B22" s="349"/>
      <c r="C22" s="562">
        <v>5000</v>
      </c>
      <c r="D22" s="563"/>
      <c r="E22" s="562"/>
      <c r="F22" s="563"/>
      <c r="G22" s="562"/>
      <c r="H22" s="563"/>
      <c r="I22" s="345"/>
    </row>
    <row r="23" spans="1:9" ht="14.25" customHeight="1">
      <c r="A23" s="346"/>
      <c r="B23" s="350"/>
      <c r="C23" s="350"/>
      <c r="D23" s="351"/>
      <c r="E23" s="350"/>
      <c r="F23" s="351"/>
      <c r="G23" s="350"/>
      <c r="H23" s="351"/>
      <c r="I23" s="345"/>
    </row>
    <row r="24" spans="1:9" ht="23.25" customHeight="1">
      <c r="A24" s="343" t="s">
        <v>57</v>
      </c>
      <c r="B24" s="352"/>
      <c r="C24" s="352"/>
      <c r="D24" s="352"/>
      <c r="E24" s="564"/>
      <c r="F24" s="565"/>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272</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t="s">
        <v>273</v>
      </c>
      <c r="B36" s="344"/>
      <c r="C36" s="344"/>
      <c r="D36" s="344"/>
      <c r="E36" s="344"/>
      <c r="F36" s="344"/>
      <c r="G36" s="344"/>
      <c r="H36" s="344"/>
      <c r="I36" s="344"/>
    </row>
    <row r="37" spans="1:9" ht="12.75">
      <c r="A37" s="344"/>
      <c r="B37" s="344"/>
      <c r="C37" s="344"/>
      <c r="D37" s="344"/>
      <c r="E37" s="344"/>
      <c r="F37" s="344"/>
      <c r="G37" s="344"/>
      <c r="H37" s="344"/>
      <c r="I37" s="344"/>
    </row>
    <row r="38" spans="1:9" ht="13" customHeight="1">
      <c r="A38" s="636"/>
      <c r="B38" s="637"/>
      <c r="C38" s="637"/>
      <c r="D38" s="637"/>
      <c r="E38" s="637"/>
      <c r="F38" s="637"/>
      <c r="G38" s="637"/>
      <c r="H38" s="637"/>
      <c r="I38" s="637"/>
    </row>
    <row r="39" spans="1:9" ht="13" customHeight="1">
      <c r="A39" s="637"/>
      <c r="B39" s="637"/>
      <c r="C39" s="637"/>
      <c r="D39" s="637"/>
      <c r="E39" s="637"/>
      <c r="F39" s="637"/>
      <c r="G39" s="637"/>
      <c r="H39" s="637"/>
      <c r="I39" s="637"/>
    </row>
    <row r="40" spans="1:9" ht="13" customHeight="1">
      <c r="A40" s="637"/>
      <c r="B40" s="637"/>
      <c r="C40" s="637"/>
      <c r="D40" s="637"/>
      <c r="E40" s="637"/>
      <c r="F40" s="637"/>
      <c r="G40" s="637"/>
      <c r="H40" s="637"/>
      <c r="I40" s="637"/>
    </row>
    <row r="41" spans="1:9" ht="13" customHeight="1">
      <c r="A41" s="637"/>
      <c r="B41" s="637"/>
      <c r="C41" s="637"/>
      <c r="D41" s="637"/>
      <c r="E41" s="637"/>
      <c r="F41" s="637"/>
      <c r="G41" s="637"/>
      <c r="H41" s="637"/>
      <c r="I41" s="637"/>
    </row>
    <row r="42" spans="1:9" ht="13" customHeight="1">
      <c r="A42" s="637"/>
      <c r="B42" s="637"/>
      <c r="C42" s="637"/>
      <c r="D42" s="637"/>
      <c r="E42" s="637"/>
      <c r="F42" s="637"/>
      <c r="G42" s="637"/>
      <c r="H42" s="637"/>
      <c r="I42" s="637"/>
    </row>
    <row r="43" spans="1:9" ht="13" customHeight="1">
      <c r="A43" s="637"/>
      <c r="B43" s="637"/>
      <c r="C43" s="637"/>
      <c r="D43" s="637"/>
      <c r="E43" s="637"/>
      <c r="F43" s="637"/>
      <c r="G43" s="637"/>
      <c r="H43" s="637"/>
      <c r="I43" s="637"/>
    </row>
    <row r="44" spans="1:9" ht="13" customHeight="1">
      <c r="A44" s="637"/>
      <c r="B44" s="637"/>
      <c r="C44" s="637"/>
      <c r="D44" s="637"/>
      <c r="E44" s="637"/>
      <c r="F44" s="637"/>
      <c r="G44" s="637"/>
      <c r="H44" s="637"/>
      <c r="I44" s="637"/>
    </row>
    <row r="45" spans="1:9" ht="13" customHeight="1">
      <c r="A45" s="637"/>
      <c r="B45" s="637"/>
      <c r="C45" s="637"/>
      <c r="D45" s="637"/>
      <c r="E45" s="637"/>
      <c r="F45" s="637"/>
      <c r="G45" s="637"/>
      <c r="H45" s="637"/>
      <c r="I45" s="637"/>
    </row>
    <row r="46" spans="1:9" ht="13" customHeight="1">
      <c r="A46" s="637"/>
      <c r="B46" s="637"/>
      <c r="C46" s="637"/>
      <c r="D46" s="637"/>
      <c r="E46" s="637"/>
      <c r="F46" s="637"/>
      <c r="G46" s="637"/>
      <c r="H46" s="637"/>
      <c r="I46" s="637"/>
    </row>
    <row r="47" spans="1:9" ht="13" customHeight="1">
      <c r="A47" s="637"/>
      <c r="B47" s="637"/>
      <c r="C47" s="637"/>
      <c r="D47" s="637"/>
      <c r="E47" s="637"/>
      <c r="F47" s="637"/>
      <c r="G47" s="637"/>
      <c r="H47" s="637"/>
      <c r="I47" s="637"/>
    </row>
    <row r="48" spans="1:9" ht="13" customHeight="1">
      <c r="A48" s="637"/>
      <c r="B48" s="637"/>
      <c r="C48" s="637"/>
      <c r="D48" s="637"/>
      <c r="E48" s="637"/>
      <c r="F48" s="637"/>
      <c r="G48" s="637"/>
      <c r="H48" s="637"/>
      <c r="I48" s="637"/>
    </row>
    <row r="49" spans="1:9" ht="13" customHeight="1">
      <c r="A49" s="637"/>
      <c r="B49" s="637"/>
      <c r="C49" s="637"/>
      <c r="D49" s="637"/>
      <c r="E49" s="637"/>
      <c r="F49" s="637"/>
      <c r="G49" s="637"/>
      <c r="H49" s="637"/>
      <c r="I49" s="637"/>
    </row>
    <row r="50" spans="1:9" ht="13" customHeight="1">
      <c r="A50" s="637"/>
      <c r="B50" s="637"/>
      <c r="C50" s="637"/>
      <c r="D50" s="637"/>
      <c r="E50" s="637"/>
      <c r="F50" s="637"/>
      <c r="G50" s="637"/>
      <c r="H50" s="637"/>
      <c r="I50" s="637"/>
    </row>
    <row r="51" spans="1:9" ht="13" customHeight="1">
      <c r="A51" s="637"/>
      <c r="B51" s="637"/>
      <c r="C51" s="637"/>
      <c r="D51" s="637"/>
      <c r="E51" s="637"/>
      <c r="F51" s="637"/>
      <c r="G51" s="637"/>
      <c r="H51" s="637"/>
      <c r="I51" s="637"/>
    </row>
    <row r="52" spans="1:9" ht="13" customHeight="1">
      <c r="A52" s="637"/>
      <c r="B52" s="637"/>
      <c r="C52" s="637"/>
      <c r="D52" s="637"/>
      <c r="E52" s="637"/>
      <c r="F52" s="637"/>
      <c r="G52" s="637"/>
      <c r="H52" s="637"/>
      <c r="I52" s="637"/>
    </row>
    <row r="53" spans="1:9" ht="13" customHeight="1">
      <c r="A53" s="637"/>
      <c r="B53" s="637"/>
      <c r="C53" s="637"/>
      <c r="D53" s="637"/>
      <c r="E53" s="637"/>
      <c r="F53" s="637"/>
      <c r="G53" s="637"/>
      <c r="H53" s="637"/>
      <c r="I53" s="637"/>
    </row>
    <row r="54" spans="1:9" ht="13" customHeight="1">
      <c r="A54" s="637"/>
      <c r="B54" s="637"/>
      <c r="C54" s="637"/>
      <c r="D54" s="637"/>
      <c r="E54" s="637"/>
      <c r="F54" s="637"/>
      <c r="G54" s="637"/>
      <c r="H54" s="637"/>
      <c r="I54" s="637"/>
    </row>
    <row r="55" spans="1:9" ht="13" customHeight="1">
      <c r="A55" s="637"/>
      <c r="B55" s="637"/>
      <c r="C55" s="637"/>
      <c r="D55" s="637"/>
      <c r="E55" s="637"/>
      <c r="F55" s="637"/>
      <c r="G55" s="637"/>
      <c r="H55" s="637"/>
      <c r="I55" s="637"/>
    </row>
    <row r="56" spans="1:9" ht="13" customHeight="1">
      <c r="A56" s="637"/>
      <c r="B56" s="637"/>
      <c r="C56" s="637"/>
      <c r="D56" s="637"/>
      <c r="E56" s="637"/>
      <c r="F56" s="637"/>
      <c r="G56" s="637"/>
      <c r="H56" s="637"/>
      <c r="I56" s="637"/>
    </row>
    <row r="57" spans="1:9" ht="13" customHeight="1">
      <c r="A57" s="637"/>
      <c r="B57" s="637"/>
      <c r="C57" s="637"/>
      <c r="D57" s="637"/>
      <c r="E57" s="637"/>
      <c r="F57" s="637"/>
      <c r="G57" s="637"/>
      <c r="H57" s="637"/>
      <c r="I57" s="637"/>
    </row>
    <row r="58" spans="1:9" ht="13" customHeight="1">
      <c r="A58" s="637"/>
      <c r="B58" s="637"/>
      <c r="C58" s="637"/>
      <c r="D58" s="637"/>
      <c r="E58" s="637"/>
      <c r="F58" s="637"/>
      <c r="G58" s="637"/>
      <c r="H58" s="637"/>
      <c r="I58" s="637"/>
    </row>
    <row r="59" spans="1:9" ht="13" customHeight="1">
      <c r="A59" s="637"/>
      <c r="B59" s="637"/>
      <c r="C59" s="637"/>
      <c r="D59" s="637"/>
      <c r="E59" s="637"/>
      <c r="F59" s="637"/>
      <c r="G59" s="637"/>
      <c r="H59" s="637"/>
      <c r="I59" s="637"/>
    </row>
    <row r="60" spans="1:9" ht="13" customHeight="1">
      <c r="A60" s="637"/>
      <c r="B60" s="637"/>
      <c r="C60" s="637"/>
      <c r="D60" s="637"/>
      <c r="E60" s="637"/>
      <c r="F60" s="637"/>
      <c r="G60" s="637"/>
      <c r="H60" s="637"/>
      <c r="I60" s="637"/>
    </row>
    <row r="61" spans="1:9" ht="13" customHeight="1">
      <c r="A61" s="637"/>
      <c r="B61" s="637"/>
      <c r="C61" s="637"/>
      <c r="D61" s="637"/>
      <c r="E61" s="637"/>
      <c r="F61" s="637"/>
      <c r="G61" s="637"/>
      <c r="H61" s="637"/>
      <c r="I61" s="637"/>
    </row>
    <row r="62" spans="1:9" ht="13" customHeight="1">
      <c r="A62" s="637"/>
      <c r="B62" s="637"/>
      <c r="C62" s="637"/>
      <c r="D62" s="637"/>
      <c r="E62" s="637"/>
      <c r="F62" s="637"/>
      <c r="G62" s="637"/>
      <c r="H62" s="637"/>
      <c r="I62" s="637"/>
    </row>
    <row r="63" spans="1:9" ht="13" customHeight="1" thickBot="1">
      <c r="A63" s="637"/>
      <c r="B63" s="637"/>
      <c r="C63" s="637"/>
      <c r="D63" s="637"/>
      <c r="E63" s="637"/>
      <c r="F63" s="637"/>
      <c r="G63" s="637"/>
      <c r="H63" s="637"/>
      <c r="I63" s="637"/>
    </row>
    <row r="64" spans="1:9" ht="16" thickBot="1">
      <c r="A64" s="620"/>
      <c r="B64" s="621"/>
      <c r="C64" s="621"/>
      <c r="D64" s="621"/>
      <c r="E64" s="621"/>
      <c r="F64" s="621"/>
      <c r="G64" s="621"/>
      <c r="H64" s="622"/>
      <c r="I64" s="623"/>
    </row>
    <row r="65" spans="1:9" ht="12.75">
      <c r="A65" s="346"/>
      <c r="B65" s="344"/>
      <c r="C65" s="344"/>
      <c r="D65" s="344"/>
      <c r="E65" s="344"/>
      <c r="F65" s="344"/>
      <c r="G65" s="344"/>
      <c r="H65" s="344"/>
      <c r="I65" s="345"/>
    </row>
    <row r="66" spans="1:9" ht="15">
      <c r="A66" s="624"/>
      <c r="B66" s="625"/>
      <c r="C66" s="625"/>
      <c r="D66" s="591"/>
      <c r="E66" s="591"/>
      <c r="F66" s="591"/>
      <c r="G66" s="591"/>
      <c r="H66" s="591"/>
      <c r="I66" s="592"/>
    </row>
    <row r="67" spans="1:9" ht="15">
      <c r="A67" s="633"/>
      <c r="B67" s="628"/>
      <c r="C67" s="617"/>
      <c r="D67" s="617"/>
      <c r="E67" s="617"/>
      <c r="F67" s="628"/>
      <c r="G67" s="628"/>
      <c r="H67" s="629"/>
      <c r="I67" s="630"/>
    </row>
    <row r="68" spans="1:9" ht="15">
      <c r="A68" s="633"/>
      <c r="B68" s="628"/>
      <c r="C68" s="628"/>
      <c r="D68" s="628"/>
      <c r="E68" s="628"/>
      <c r="F68" s="628"/>
      <c r="G68" s="628"/>
      <c r="H68" s="629"/>
      <c r="I68" s="630"/>
    </row>
    <row r="69" spans="1:9" ht="15">
      <c r="A69" s="616"/>
      <c r="B69" s="617"/>
      <c r="C69" s="617"/>
      <c r="D69" s="617"/>
      <c r="E69" s="617"/>
      <c r="F69" s="628"/>
      <c r="G69" s="628"/>
      <c r="H69" s="629"/>
      <c r="I69" s="630"/>
    </row>
    <row r="70" spans="1:9" ht="15">
      <c r="A70" s="616"/>
      <c r="B70" s="617"/>
      <c r="C70" s="617"/>
      <c r="D70" s="617"/>
      <c r="E70" s="617"/>
      <c r="F70" s="628"/>
      <c r="G70" s="628"/>
      <c r="H70" s="631"/>
      <c r="I70" s="632"/>
    </row>
  </sheetData>
  <sheetProtection insertRows="0" selectLockedCells="1"/>
  <protectedRanges>
    <protectedRange sqref="D67:E68 F67:F70 A69:E70 A66:C67" name="Range1_3"/>
    <protectedRange sqref="D5:I5 A15:I19 A11:I12" name="Range1_1_2"/>
    <protectedRange sqref="A6:I10" name="Range1"/>
    <protectedRange sqref="A13:I14" name="Range1_2"/>
  </protectedRanges>
  <mergeCells count="34">
    <mergeCell ref="A13:H14"/>
    <mergeCell ref="A4:C4"/>
    <mergeCell ref="B3:C3"/>
    <mergeCell ref="D4:H4"/>
    <mergeCell ref="A5:C5"/>
    <mergeCell ref="A6:I10"/>
    <mergeCell ref="B12:G12"/>
    <mergeCell ref="A38:I63"/>
    <mergeCell ref="E24:F24"/>
    <mergeCell ref="A15:H16"/>
    <mergeCell ref="A19:I19"/>
    <mergeCell ref="C21:D21"/>
    <mergeCell ref="E21:F21"/>
    <mergeCell ref="G21:H21"/>
    <mergeCell ref="C22:D22"/>
    <mergeCell ref="E22:F22"/>
    <mergeCell ref="G22:H22"/>
    <mergeCell ref="A64:G64"/>
    <mergeCell ref="H64:I64"/>
    <mergeCell ref="A66:B66"/>
    <mergeCell ref="C66:G66"/>
    <mergeCell ref="H66:I66"/>
    <mergeCell ref="A67:B67"/>
    <mergeCell ref="C67:G67"/>
    <mergeCell ref="H67:I67"/>
    <mergeCell ref="A68:B68"/>
    <mergeCell ref="C68:G68"/>
    <mergeCell ref="H68:I68"/>
    <mergeCell ref="A69:B69"/>
    <mergeCell ref="C69:G69"/>
    <mergeCell ref="H69:I69"/>
    <mergeCell ref="A70:B70"/>
    <mergeCell ref="C70:G70"/>
    <mergeCell ref="H70:I70"/>
  </mergeCells>
  <printOptions horizontalCentered="1"/>
  <pageMargins left="0.25" right="0.25" top="0.25" bottom="0.17" header="0.2" footer="0.27"/>
  <pageSetup fitToHeight="0" fitToWidth="1" horizontalDpi="600" verticalDpi="600" orientation="portrait" scale="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FCFAE-8F6E-B84A-AC03-96B56A6DEACF}">
  <sheetPr>
    <tabColor theme="4" tint="0.39998000860214233"/>
    <pageSetUpPr fitToPage="1"/>
  </sheetPr>
  <dimension ref="A1:K63"/>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324" t="s">
        <v>369</v>
      </c>
      <c r="B2" s="325"/>
      <c r="C2" s="325"/>
      <c r="D2" s="326" t="s">
        <v>0</v>
      </c>
      <c r="E2" s="326" t="s">
        <v>2</v>
      </c>
      <c r="F2" s="326" t="s">
        <v>1</v>
      </c>
      <c r="G2" s="326" t="s">
        <v>14</v>
      </c>
      <c r="H2" s="326" t="s">
        <v>15</v>
      </c>
      <c r="I2" s="327" t="s">
        <v>56</v>
      </c>
      <c r="K2" s="7"/>
    </row>
    <row r="3" spans="1:11" s="6" customFormat="1" ht="21" thickBot="1">
      <c r="A3" s="328" t="s">
        <v>371</v>
      </c>
      <c r="B3" s="495"/>
      <c r="C3" s="496"/>
      <c r="D3" s="329">
        <f>SUM(B22)</f>
        <v>0</v>
      </c>
      <c r="E3" s="329">
        <v>5000</v>
      </c>
      <c r="F3" s="329">
        <f>SUM(E22)</f>
        <v>0</v>
      </c>
      <c r="G3" s="329">
        <f>SUM(G22)</f>
        <v>0</v>
      </c>
      <c r="H3" s="330">
        <f>SUM(D3:G3)</f>
        <v>5000</v>
      </c>
      <c r="I3" s="109">
        <f>SUM(E24)</f>
        <v>0</v>
      </c>
      <c r="K3" s="8"/>
    </row>
    <row r="4" spans="1:11" s="6" customFormat="1" ht="24" customHeight="1">
      <c r="A4" s="531" t="s">
        <v>376</v>
      </c>
      <c r="B4" s="526"/>
      <c r="C4" s="527"/>
      <c r="D4" s="540" t="s">
        <v>21</v>
      </c>
      <c r="E4" s="498"/>
      <c r="F4" s="498"/>
      <c r="G4" s="498"/>
      <c r="H4" s="499"/>
      <c r="I4" s="334"/>
      <c r="K4" s="8"/>
    </row>
    <row r="5" spans="1:11" s="6" customFormat="1" ht="19">
      <c r="A5" s="541" t="s">
        <v>13</v>
      </c>
      <c r="B5" s="542"/>
      <c r="C5" s="542"/>
      <c r="D5" s="15"/>
      <c r="E5" s="251"/>
      <c r="F5" s="251"/>
      <c r="G5" s="251"/>
      <c r="H5" s="251"/>
      <c r="I5" s="335"/>
      <c r="K5" s="8"/>
    </row>
    <row r="6" spans="1:11" s="6" customFormat="1" ht="14" customHeight="1">
      <c r="A6" s="501" t="s">
        <v>372</v>
      </c>
      <c r="B6" s="502"/>
      <c r="C6" s="502"/>
      <c r="D6" s="502"/>
      <c r="E6" s="502"/>
      <c r="F6" s="502"/>
      <c r="G6" s="502"/>
      <c r="H6" s="502"/>
      <c r="I6" s="507"/>
      <c r="K6" s="8"/>
    </row>
    <row r="7" spans="1:11" s="6" customFormat="1" ht="14" customHeight="1">
      <c r="A7" s="508"/>
      <c r="B7" s="641"/>
      <c r="C7" s="641"/>
      <c r="D7" s="641"/>
      <c r="E7" s="641"/>
      <c r="F7" s="641"/>
      <c r="G7" s="641"/>
      <c r="H7" s="641"/>
      <c r="I7" s="510"/>
      <c r="K7" s="8"/>
    </row>
    <row r="8" spans="1:11" s="6" customFormat="1" ht="14" customHeight="1">
      <c r="A8" s="508"/>
      <c r="B8" s="641"/>
      <c r="C8" s="641"/>
      <c r="D8" s="641"/>
      <c r="E8" s="641"/>
      <c r="F8" s="641"/>
      <c r="G8" s="641"/>
      <c r="H8" s="641"/>
      <c r="I8" s="510"/>
      <c r="K8" s="8"/>
    </row>
    <row r="9" spans="1:11" s="6" customFormat="1" ht="42" customHeight="1">
      <c r="A9" s="508"/>
      <c r="B9" s="641"/>
      <c r="C9" s="641"/>
      <c r="D9" s="641"/>
      <c r="E9" s="641"/>
      <c r="F9" s="641"/>
      <c r="G9" s="641"/>
      <c r="H9" s="641"/>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58"/>
      <c r="E11" s="258"/>
      <c r="F11" s="258"/>
      <c r="G11" s="258"/>
      <c r="H11" s="258"/>
      <c r="I11" s="334"/>
      <c r="K11" s="8"/>
    </row>
    <row r="12" spans="1:11" s="6" customFormat="1" ht="20">
      <c r="A12" s="108" t="s">
        <v>16</v>
      </c>
      <c r="B12" s="500" t="s">
        <v>20</v>
      </c>
      <c r="C12" s="500"/>
      <c r="D12" s="500"/>
      <c r="E12" s="500"/>
      <c r="F12" s="500"/>
      <c r="G12" s="500"/>
      <c r="H12" s="22"/>
      <c r="I12" s="11"/>
      <c r="K12" s="8"/>
    </row>
    <row r="13" spans="1:11" s="6" customFormat="1" ht="15">
      <c r="A13" s="501" t="s">
        <v>373</v>
      </c>
      <c r="B13" s="502"/>
      <c r="C13" s="502"/>
      <c r="D13" s="502"/>
      <c r="E13" s="502"/>
      <c r="F13" s="502"/>
      <c r="G13" s="502"/>
      <c r="H13" s="502"/>
      <c r="I13" s="336" t="s">
        <v>17</v>
      </c>
      <c r="K13" s="8"/>
    </row>
    <row r="14" spans="1:11" s="6" customFormat="1" ht="30" customHeight="1">
      <c r="A14" s="511"/>
      <c r="B14" s="512"/>
      <c r="C14" s="512"/>
      <c r="D14" s="512"/>
      <c r="E14" s="512"/>
      <c r="F14" s="512"/>
      <c r="G14" s="512"/>
      <c r="H14" s="512"/>
      <c r="I14" s="386">
        <v>44458</v>
      </c>
      <c r="K14" s="8"/>
    </row>
    <row r="15" spans="1:11" s="6" customFormat="1" ht="15">
      <c r="A15" s="501"/>
      <c r="B15" s="502"/>
      <c r="C15" s="502"/>
      <c r="D15" s="502"/>
      <c r="E15" s="502"/>
      <c r="F15" s="502"/>
      <c r="G15" s="502"/>
      <c r="H15" s="502"/>
      <c r="I15" s="336"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339"/>
      <c r="C17" s="339"/>
      <c r="D17" s="339"/>
      <c r="E17" s="339"/>
      <c r="F17" s="339"/>
      <c r="G17" s="339"/>
      <c r="H17" s="339"/>
      <c r="I17" s="340"/>
      <c r="K17" s="8"/>
    </row>
    <row r="18" spans="1:11" s="6" customFormat="1" ht="15.75" customHeight="1" thickBot="1">
      <c r="A18" s="341"/>
      <c r="B18" s="342"/>
      <c r="C18" s="342"/>
      <c r="D18" s="342"/>
      <c r="E18" s="342"/>
      <c r="F18" s="342"/>
      <c r="G18" s="342"/>
      <c r="H18" s="342"/>
      <c r="I18" s="342"/>
      <c r="K18" s="8"/>
    </row>
    <row r="19" spans="1:11" s="6" customFormat="1" ht="19">
      <c r="A19" s="485" t="s">
        <v>48</v>
      </c>
      <c r="B19" s="486"/>
      <c r="C19" s="486"/>
      <c r="D19" s="486"/>
      <c r="E19" s="486"/>
      <c r="F19" s="486"/>
      <c r="G19" s="486"/>
      <c r="H19" s="486"/>
      <c r="I19" s="487"/>
      <c r="K19" s="8"/>
    </row>
    <row r="20" spans="1:9" ht="16">
      <c r="A20" s="343" t="s">
        <v>49</v>
      </c>
      <c r="B20" s="344"/>
      <c r="C20" s="344"/>
      <c r="D20" s="344"/>
      <c r="E20" s="344"/>
      <c r="F20" s="344"/>
      <c r="G20" s="344"/>
      <c r="H20" s="344"/>
      <c r="I20" s="345"/>
    </row>
    <row r="21" spans="1:9" ht="16">
      <c r="A21" s="346"/>
      <c r="B21" s="431" t="s">
        <v>0</v>
      </c>
      <c r="C21" s="538" t="s">
        <v>2</v>
      </c>
      <c r="D21" s="539"/>
      <c r="E21" s="538" t="s">
        <v>1</v>
      </c>
      <c r="F21" s="539"/>
      <c r="G21" s="538" t="s">
        <v>47</v>
      </c>
      <c r="H21" s="539"/>
      <c r="I21" s="345"/>
    </row>
    <row r="22" spans="1:9" ht="22.5" customHeight="1">
      <c r="A22" s="346"/>
      <c r="B22" s="216"/>
      <c r="C22" s="493">
        <v>5000</v>
      </c>
      <c r="D22" s="494"/>
      <c r="E22" s="493"/>
      <c r="F22" s="494"/>
      <c r="G22" s="493"/>
      <c r="H22" s="494"/>
      <c r="I22" s="345"/>
    </row>
    <row r="23" spans="1:9" ht="14.25" customHeight="1">
      <c r="A23" s="346"/>
      <c r="B23" s="350"/>
      <c r="C23" s="350"/>
      <c r="D23" s="351"/>
      <c r="E23" s="350"/>
      <c r="F23" s="351"/>
      <c r="G23" s="350"/>
      <c r="H23" s="351"/>
      <c r="I23" s="345"/>
    </row>
    <row r="24" spans="1:9" ht="23.25" customHeight="1">
      <c r="A24" s="343" t="s">
        <v>57</v>
      </c>
      <c r="B24" s="352"/>
      <c r="C24" s="352"/>
      <c r="D24" s="352"/>
      <c r="E24" s="523">
        <v>0</v>
      </c>
      <c r="F24" s="524"/>
      <c r="G24" s="350"/>
      <c r="H24" s="350"/>
      <c r="I24" s="345"/>
    </row>
    <row r="25" spans="1:9" ht="12.75">
      <c r="A25" s="346"/>
      <c r="B25" s="344"/>
      <c r="C25" s="344"/>
      <c r="D25" s="344"/>
      <c r="E25" s="344"/>
      <c r="F25" s="344"/>
      <c r="G25" s="344"/>
      <c r="H25" s="344"/>
      <c r="I25" s="345"/>
    </row>
    <row r="26" spans="1:9" ht="6.75" customHeight="1" thickBot="1">
      <c r="A26" s="353"/>
      <c r="B26" s="354"/>
      <c r="C26" s="354"/>
      <c r="D26" s="354"/>
      <c r="E26" s="354"/>
      <c r="F26" s="354"/>
      <c r="G26" s="354"/>
      <c r="H26" s="354"/>
      <c r="I26" s="355"/>
    </row>
    <row r="27" spans="1:9" ht="12.75">
      <c r="A27" s="344"/>
      <c r="B27" s="344"/>
      <c r="C27" s="344"/>
      <c r="D27" s="344"/>
      <c r="E27" s="344"/>
      <c r="F27" s="344"/>
      <c r="G27" s="344"/>
      <c r="H27" s="344"/>
      <c r="I27" s="344"/>
    </row>
    <row r="28" spans="1:9" ht="19">
      <c r="A28" s="356" t="s">
        <v>50</v>
      </c>
      <c r="B28" s="357"/>
      <c r="C28" s="357"/>
      <c r="D28" s="357"/>
      <c r="E28" s="344"/>
      <c r="F28" s="344"/>
      <c r="G28" s="344"/>
      <c r="H28" s="344"/>
      <c r="I28" s="344"/>
    </row>
    <row r="29" spans="1:9" ht="7.5" customHeight="1">
      <c r="A29" s="357"/>
      <c r="B29" s="357"/>
      <c r="C29" s="357"/>
      <c r="D29" s="357"/>
      <c r="E29" s="344"/>
      <c r="F29" s="344"/>
      <c r="G29" s="344"/>
      <c r="H29" s="344"/>
      <c r="I29" s="344"/>
    </row>
    <row r="30" spans="1:9" ht="16">
      <c r="A30" s="358" t="s">
        <v>55</v>
      </c>
      <c r="B30" s="357"/>
      <c r="C30" s="357"/>
      <c r="D30" s="357"/>
      <c r="E30" s="344"/>
      <c r="F30" s="344"/>
      <c r="G30" s="344"/>
      <c r="H30" s="344"/>
      <c r="I30" s="344"/>
    </row>
    <row r="31" spans="1:9" ht="11.25" customHeight="1">
      <c r="A31" s="357" t="s">
        <v>51</v>
      </c>
      <c r="B31" s="357"/>
      <c r="C31" s="357"/>
      <c r="D31" s="357"/>
      <c r="E31" s="344"/>
      <c r="F31" s="344"/>
      <c r="G31" s="344"/>
      <c r="H31" s="344"/>
      <c r="I31" s="344"/>
    </row>
    <row r="32" spans="1:9" ht="16">
      <c r="A32" s="357" t="s">
        <v>52</v>
      </c>
      <c r="B32" s="357"/>
      <c r="C32" s="357"/>
      <c r="D32" s="357"/>
      <c r="E32" s="344"/>
      <c r="F32" s="344"/>
      <c r="G32" s="344"/>
      <c r="H32" s="344"/>
      <c r="I32" s="344"/>
    </row>
    <row r="33" spans="1:9" ht="16">
      <c r="A33" s="357" t="s">
        <v>53</v>
      </c>
      <c r="B33" s="357"/>
      <c r="C33" s="357"/>
      <c r="D33" s="357"/>
      <c r="E33" s="344"/>
      <c r="F33" s="344"/>
      <c r="G33" s="344"/>
      <c r="H33" s="344"/>
      <c r="I33" s="344"/>
    </row>
    <row r="34" spans="1:9" ht="16">
      <c r="A34" s="357" t="s">
        <v>145</v>
      </c>
      <c r="B34" s="357"/>
      <c r="C34" s="357"/>
      <c r="D34" s="357"/>
      <c r="E34" s="344"/>
      <c r="F34" s="344"/>
      <c r="G34" s="344"/>
      <c r="H34" s="344"/>
      <c r="I34" s="344"/>
    </row>
    <row r="35" spans="1:9" ht="16">
      <c r="A35" s="359" t="s">
        <v>54</v>
      </c>
      <c r="B35" s="344"/>
      <c r="C35" s="344"/>
      <c r="D35" s="344"/>
      <c r="E35" s="344"/>
      <c r="F35" s="344"/>
      <c r="G35" s="344"/>
      <c r="H35" s="344"/>
      <c r="I35" s="344"/>
    </row>
    <row r="36" spans="1:9" ht="16">
      <c r="A36" s="358"/>
      <c r="B36" s="344"/>
      <c r="C36" s="344"/>
      <c r="D36" s="344"/>
      <c r="E36" s="344"/>
      <c r="F36" s="344"/>
      <c r="G36" s="344"/>
      <c r="H36" s="344"/>
      <c r="I36" s="344"/>
    </row>
    <row r="37" spans="1:9" ht="12.75">
      <c r="A37" s="344"/>
      <c r="B37" s="344"/>
      <c r="C37" s="344"/>
      <c r="D37" s="344"/>
      <c r="E37" s="344"/>
      <c r="F37" s="344"/>
      <c r="G37" s="344"/>
      <c r="H37" s="344"/>
      <c r="I37" s="344"/>
    </row>
    <row r="38" spans="1:9" ht="13" customHeight="1">
      <c r="A38" s="514" t="s">
        <v>374</v>
      </c>
      <c r="B38" s="515"/>
      <c r="C38" s="515"/>
      <c r="D38" s="515"/>
      <c r="E38" s="515"/>
      <c r="F38" s="515"/>
      <c r="G38" s="515"/>
      <c r="H38" s="515"/>
      <c r="I38" s="516"/>
    </row>
    <row r="39" spans="1:9" ht="13" customHeight="1">
      <c r="A39" s="517"/>
      <c r="B39" s="642"/>
      <c r="C39" s="642"/>
      <c r="D39" s="642"/>
      <c r="E39" s="642"/>
      <c r="F39" s="642"/>
      <c r="G39" s="642"/>
      <c r="H39" s="642"/>
      <c r="I39" s="519"/>
    </row>
    <row r="40" spans="1:9" ht="13" customHeight="1">
      <c r="A40" s="517"/>
      <c r="B40" s="642"/>
      <c r="C40" s="642"/>
      <c r="D40" s="642"/>
      <c r="E40" s="642"/>
      <c r="F40" s="642"/>
      <c r="G40" s="642"/>
      <c r="H40" s="642"/>
      <c r="I40" s="519"/>
    </row>
    <row r="41" spans="1:9" ht="13" customHeight="1">
      <c r="A41" s="517"/>
      <c r="B41" s="642"/>
      <c r="C41" s="642"/>
      <c r="D41" s="642"/>
      <c r="E41" s="642"/>
      <c r="F41" s="642"/>
      <c r="G41" s="642"/>
      <c r="H41" s="642"/>
      <c r="I41" s="519"/>
    </row>
    <row r="42" spans="1:9" ht="13" customHeight="1">
      <c r="A42" s="517"/>
      <c r="B42" s="642"/>
      <c r="C42" s="642"/>
      <c r="D42" s="642"/>
      <c r="E42" s="642"/>
      <c r="F42" s="642"/>
      <c r="G42" s="642"/>
      <c r="H42" s="642"/>
      <c r="I42" s="519"/>
    </row>
    <row r="43" spans="1:9" ht="13" customHeight="1">
      <c r="A43" s="517"/>
      <c r="B43" s="642"/>
      <c r="C43" s="642"/>
      <c r="D43" s="642"/>
      <c r="E43" s="642"/>
      <c r="F43" s="642"/>
      <c r="G43" s="642"/>
      <c r="H43" s="642"/>
      <c r="I43" s="519"/>
    </row>
    <row r="44" spans="1:9" ht="13" customHeight="1">
      <c r="A44" s="517"/>
      <c r="B44" s="642"/>
      <c r="C44" s="642"/>
      <c r="D44" s="642"/>
      <c r="E44" s="642"/>
      <c r="F44" s="642"/>
      <c r="G44" s="642"/>
      <c r="H44" s="642"/>
      <c r="I44" s="519"/>
    </row>
    <row r="45" spans="1:9" ht="13" customHeight="1">
      <c r="A45" s="517"/>
      <c r="B45" s="642"/>
      <c r="C45" s="642"/>
      <c r="D45" s="642"/>
      <c r="E45" s="642"/>
      <c r="F45" s="642"/>
      <c r="G45" s="642"/>
      <c r="H45" s="642"/>
      <c r="I45" s="519"/>
    </row>
    <row r="46" spans="1:9" ht="13" customHeight="1">
      <c r="A46" s="517"/>
      <c r="B46" s="642"/>
      <c r="C46" s="642"/>
      <c r="D46" s="642"/>
      <c r="E46" s="642"/>
      <c r="F46" s="642"/>
      <c r="G46" s="642"/>
      <c r="H46" s="642"/>
      <c r="I46" s="519"/>
    </row>
    <row r="47" spans="1:9" ht="13" customHeight="1">
      <c r="A47" s="517"/>
      <c r="B47" s="642"/>
      <c r="C47" s="642"/>
      <c r="D47" s="642"/>
      <c r="E47" s="642"/>
      <c r="F47" s="642"/>
      <c r="G47" s="642"/>
      <c r="H47" s="642"/>
      <c r="I47" s="519"/>
    </row>
    <row r="48" spans="1:9" ht="13" customHeight="1">
      <c r="A48" s="517"/>
      <c r="B48" s="642"/>
      <c r="C48" s="642"/>
      <c r="D48" s="642"/>
      <c r="E48" s="642"/>
      <c r="F48" s="642"/>
      <c r="G48" s="642"/>
      <c r="H48" s="642"/>
      <c r="I48" s="519"/>
    </row>
    <row r="49" spans="1:9" ht="13" customHeight="1">
      <c r="A49" s="517"/>
      <c r="B49" s="642"/>
      <c r="C49" s="642"/>
      <c r="D49" s="642"/>
      <c r="E49" s="642"/>
      <c r="F49" s="642"/>
      <c r="G49" s="642"/>
      <c r="H49" s="642"/>
      <c r="I49" s="519"/>
    </row>
    <row r="50" spans="1:9" ht="13" customHeight="1">
      <c r="A50" s="517"/>
      <c r="B50" s="642"/>
      <c r="C50" s="642"/>
      <c r="D50" s="642"/>
      <c r="E50" s="642"/>
      <c r="F50" s="642"/>
      <c r="G50" s="642"/>
      <c r="H50" s="642"/>
      <c r="I50" s="519"/>
    </row>
    <row r="51" spans="1:9" ht="13" customHeight="1">
      <c r="A51" s="517"/>
      <c r="B51" s="642"/>
      <c r="C51" s="642"/>
      <c r="D51" s="642"/>
      <c r="E51" s="642"/>
      <c r="F51" s="642"/>
      <c r="G51" s="642"/>
      <c r="H51" s="642"/>
      <c r="I51" s="519"/>
    </row>
    <row r="52" spans="1:9" ht="13" customHeight="1">
      <c r="A52" s="517"/>
      <c r="B52" s="642"/>
      <c r="C52" s="642"/>
      <c r="D52" s="642"/>
      <c r="E52" s="642"/>
      <c r="F52" s="642"/>
      <c r="G52" s="642"/>
      <c r="H52" s="642"/>
      <c r="I52" s="519"/>
    </row>
    <row r="53" spans="1:9" ht="13" customHeight="1">
      <c r="A53" s="517"/>
      <c r="B53" s="642"/>
      <c r="C53" s="642"/>
      <c r="D53" s="642"/>
      <c r="E53" s="642"/>
      <c r="F53" s="642"/>
      <c r="G53" s="642"/>
      <c r="H53" s="642"/>
      <c r="I53" s="519"/>
    </row>
    <row r="54" spans="1:9" ht="13" customHeight="1">
      <c r="A54" s="517"/>
      <c r="B54" s="642"/>
      <c r="C54" s="642"/>
      <c r="D54" s="642"/>
      <c r="E54" s="642"/>
      <c r="F54" s="642"/>
      <c r="G54" s="642"/>
      <c r="H54" s="642"/>
      <c r="I54" s="519"/>
    </row>
    <row r="55" spans="1:9" ht="13" customHeight="1">
      <c r="A55" s="517"/>
      <c r="B55" s="642"/>
      <c r="C55" s="642"/>
      <c r="D55" s="642"/>
      <c r="E55" s="642"/>
      <c r="F55" s="642"/>
      <c r="G55" s="642"/>
      <c r="H55" s="642"/>
      <c r="I55" s="519"/>
    </row>
    <row r="56" spans="1:9" ht="13" customHeight="1">
      <c r="A56" s="517"/>
      <c r="B56" s="642"/>
      <c r="C56" s="642"/>
      <c r="D56" s="642"/>
      <c r="E56" s="642"/>
      <c r="F56" s="642"/>
      <c r="G56" s="642"/>
      <c r="H56" s="642"/>
      <c r="I56" s="519"/>
    </row>
    <row r="57" spans="1:9" ht="13" customHeight="1">
      <c r="A57" s="517"/>
      <c r="B57" s="642"/>
      <c r="C57" s="642"/>
      <c r="D57" s="642"/>
      <c r="E57" s="642"/>
      <c r="F57" s="642"/>
      <c r="G57" s="642"/>
      <c r="H57" s="642"/>
      <c r="I57" s="519"/>
    </row>
    <row r="58" spans="1:9" ht="13" customHeight="1">
      <c r="A58" s="517"/>
      <c r="B58" s="642"/>
      <c r="C58" s="642"/>
      <c r="D58" s="642"/>
      <c r="E58" s="642"/>
      <c r="F58" s="642"/>
      <c r="G58" s="642"/>
      <c r="H58" s="642"/>
      <c r="I58" s="519"/>
    </row>
    <row r="59" spans="1:9" ht="13" customHeight="1">
      <c r="A59" s="517"/>
      <c r="B59" s="642"/>
      <c r="C59" s="642"/>
      <c r="D59" s="642"/>
      <c r="E59" s="642"/>
      <c r="F59" s="642"/>
      <c r="G59" s="642"/>
      <c r="H59" s="642"/>
      <c r="I59" s="519"/>
    </row>
    <row r="60" spans="1:9" ht="13" customHeight="1">
      <c r="A60" s="517"/>
      <c r="B60" s="642"/>
      <c r="C60" s="642"/>
      <c r="D60" s="642"/>
      <c r="E60" s="642"/>
      <c r="F60" s="642"/>
      <c r="G60" s="642"/>
      <c r="H60" s="642"/>
      <c r="I60" s="519"/>
    </row>
    <row r="61" spans="1:9" ht="13" customHeight="1">
      <c r="A61" s="517"/>
      <c r="B61" s="642"/>
      <c r="C61" s="642"/>
      <c r="D61" s="642"/>
      <c r="E61" s="642"/>
      <c r="F61" s="642"/>
      <c r="G61" s="642"/>
      <c r="H61" s="642"/>
      <c r="I61" s="519"/>
    </row>
    <row r="62" spans="1:9" ht="13" customHeight="1">
      <c r="A62" s="517"/>
      <c r="B62" s="642"/>
      <c r="C62" s="642"/>
      <c r="D62" s="642"/>
      <c r="E62" s="642"/>
      <c r="F62" s="642"/>
      <c r="G62" s="642"/>
      <c r="H62" s="642"/>
      <c r="I62" s="519"/>
    </row>
    <row r="63" spans="1:9" ht="13" customHeight="1">
      <c r="A63" s="520"/>
      <c r="B63" s="521"/>
      <c r="C63" s="521"/>
      <c r="D63" s="521"/>
      <c r="E63" s="521"/>
      <c r="F63" s="521"/>
      <c r="G63" s="521"/>
      <c r="H63" s="521"/>
      <c r="I63" s="522"/>
    </row>
  </sheetData>
  <sheetProtection insertRows="0" selectLockedCells="1"/>
  <protectedRanges>
    <protectedRange sqref="D5:I12 A6:C12 A13:I19" name="Range1_1"/>
  </protectedRanges>
  <mergeCells count="17">
    <mergeCell ref="B12:G12"/>
    <mergeCell ref="B3:C3"/>
    <mergeCell ref="A4:C4"/>
    <mergeCell ref="D4:H4"/>
    <mergeCell ref="A5:C5"/>
    <mergeCell ref="A6:I10"/>
    <mergeCell ref="A13:H14"/>
    <mergeCell ref="A15:H16"/>
    <mergeCell ref="A19:I19"/>
    <mergeCell ref="C21:D21"/>
    <mergeCell ref="E21:F21"/>
    <mergeCell ref="G21:H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2D5E-7512-3549-A430-CE7C2285A5CA}">
  <sheetPr>
    <tabColor theme="4" tint="0.39998000860214233"/>
    <pageSetUpPr fitToPage="1"/>
  </sheetPr>
  <dimension ref="A1:K63"/>
  <sheetViews>
    <sheetView showGridLines="0" workbookViewId="0" topLeftCell="A1">
      <selection activeCell="J19" sqref="J19"/>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25" t="s">
        <v>375</v>
      </c>
      <c r="B2" s="26"/>
      <c r="C2" s="26"/>
      <c r="D2" s="28" t="s">
        <v>0</v>
      </c>
      <c r="E2" s="28" t="s">
        <v>2</v>
      </c>
      <c r="F2" s="28" t="s">
        <v>1</v>
      </c>
      <c r="G2" s="28" t="s">
        <v>14</v>
      </c>
      <c r="H2" s="28" t="s">
        <v>15</v>
      </c>
      <c r="I2" s="30" t="s">
        <v>56</v>
      </c>
      <c r="K2" s="7"/>
    </row>
    <row r="3" spans="1:11" s="6" customFormat="1" ht="21" thickBot="1">
      <c r="A3" s="29" t="s">
        <v>370</v>
      </c>
      <c r="B3" s="495"/>
      <c r="C3" s="496"/>
      <c r="D3" s="31">
        <f>SUM(B22)</f>
        <v>0</v>
      </c>
      <c r="E3" s="31">
        <f>SUM(C22)</f>
        <v>5017.8</v>
      </c>
      <c r="F3" s="31">
        <f>SUM(E22)</f>
        <v>0</v>
      </c>
      <c r="G3" s="31">
        <f>SUM(G22)</f>
        <v>0</v>
      </c>
      <c r="H3" s="44">
        <f>SUM(D3:G3)</f>
        <v>5017.8</v>
      </c>
      <c r="I3" s="109">
        <f>SUM(E24)</f>
        <v>0</v>
      </c>
      <c r="K3" s="8"/>
    </row>
    <row r="4" spans="1:11" s="6" customFormat="1" ht="24" customHeight="1">
      <c r="A4" s="531" t="s">
        <v>308</v>
      </c>
      <c r="B4" s="643"/>
      <c r="C4" s="644"/>
      <c r="D4" s="497" t="s">
        <v>21</v>
      </c>
      <c r="E4" s="498"/>
      <c r="F4" s="498"/>
      <c r="G4" s="498"/>
      <c r="H4" s="499"/>
      <c r="I4" s="21"/>
      <c r="K4" s="8"/>
    </row>
    <row r="5" spans="1:11" s="6" customFormat="1" ht="19">
      <c r="A5" s="505" t="s">
        <v>13</v>
      </c>
      <c r="B5" s="506"/>
      <c r="C5" s="506"/>
      <c r="D5" s="15"/>
      <c r="E5" s="16"/>
      <c r="F5" s="16"/>
      <c r="G5" s="16"/>
      <c r="H5" s="16"/>
      <c r="I5" s="17"/>
      <c r="K5" s="8"/>
    </row>
    <row r="6" spans="1:11" s="6" customFormat="1" ht="14">
      <c r="A6" s="501" t="s">
        <v>323</v>
      </c>
      <c r="B6" s="502"/>
      <c r="C6" s="502"/>
      <c r="D6" s="502"/>
      <c r="E6" s="502"/>
      <c r="F6" s="502"/>
      <c r="G6" s="502"/>
      <c r="H6" s="502"/>
      <c r="I6" s="507"/>
      <c r="K6" s="8"/>
    </row>
    <row r="7" spans="1:11" s="6" customFormat="1" ht="14">
      <c r="A7" s="508"/>
      <c r="B7" s="509"/>
      <c r="C7" s="509"/>
      <c r="D7" s="509"/>
      <c r="E7" s="509"/>
      <c r="F7" s="509"/>
      <c r="G7" s="509"/>
      <c r="H7" s="509"/>
      <c r="I7" s="510"/>
      <c r="K7" s="8"/>
    </row>
    <row r="8" spans="1:11" s="6" customFormat="1" ht="14">
      <c r="A8" s="508"/>
      <c r="B8" s="509"/>
      <c r="C8" s="509"/>
      <c r="D8" s="509"/>
      <c r="E8" s="509"/>
      <c r="F8" s="509"/>
      <c r="G8" s="509"/>
      <c r="H8" s="509"/>
      <c r="I8" s="510"/>
      <c r="K8" s="8"/>
    </row>
    <row r="9" spans="1:11" s="6" customFormat="1" ht="42" customHeight="1">
      <c r="A9" s="508"/>
      <c r="B9" s="509"/>
      <c r="C9" s="509"/>
      <c r="D9" s="509"/>
      <c r="E9" s="509"/>
      <c r="F9" s="509"/>
      <c r="G9" s="509"/>
      <c r="H9" s="509"/>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0"/>
      <c r="E11" s="20"/>
      <c r="F11" s="20"/>
      <c r="G11" s="20"/>
      <c r="H11" s="20"/>
      <c r="I11" s="21"/>
      <c r="K11" s="8"/>
    </row>
    <row r="12" spans="1:11" s="6" customFormat="1" ht="20">
      <c r="A12" s="108" t="s">
        <v>16</v>
      </c>
      <c r="B12" s="500" t="s">
        <v>20</v>
      </c>
      <c r="C12" s="500"/>
      <c r="D12" s="500"/>
      <c r="E12" s="500"/>
      <c r="F12" s="500"/>
      <c r="G12" s="500"/>
      <c r="H12" s="22"/>
      <c r="I12" s="11"/>
      <c r="K12" s="8"/>
    </row>
    <row r="13" spans="1:11" s="6" customFormat="1" ht="15">
      <c r="A13" s="501"/>
      <c r="B13" s="502"/>
      <c r="C13" s="502"/>
      <c r="D13" s="502"/>
      <c r="E13" s="502"/>
      <c r="F13" s="502"/>
      <c r="G13" s="502"/>
      <c r="H13" s="502"/>
      <c r="I13" s="27" t="s">
        <v>17</v>
      </c>
      <c r="K13" s="8"/>
    </row>
    <row r="14" spans="1:11" s="6" customFormat="1" ht="30" customHeight="1">
      <c r="A14" s="511"/>
      <c r="B14" s="512"/>
      <c r="C14" s="512"/>
      <c r="D14" s="512"/>
      <c r="E14" s="512"/>
      <c r="F14" s="512"/>
      <c r="G14" s="512"/>
      <c r="H14" s="512"/>
      <c r="I14" s="218"/>
      <c r="K14" s="8"/>
    </row>
    <row r="15" spans="1:11" s="6" customFormat="1" ht="15">
      <c r="A15" s="501"/>
      <c r="B15" s="502"/>
      <c r="C15" s="502"/>
      <c r="D15" s="502"/>
      <c r="E15" s="502"/>
      <c r="F15" s="502"/>
      <c r="G15" s="502"/>
      <c r="H15" s="502"/>
      <c r="I15" s="27"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106"/>
      <c r="C17" s="106"/>
      <c r="D17" s="106"/>
      <c r="E17" s="106"/>
      <c r="F17" s="106"/>
      <c r="G17" s="106"/>
      <c r="H17" s="106"/>
      <c r="I17" s="107"/>
      <c r="K17" s="8"/>
    </row>
    <row r="18" spans="1:11" s="6" customFormat="1" ht="15.75" customHeight="1" thickBot="1">
      <c r="A18" s="23"/>
      <c r="B18" s="24"/>
      <c r="C18" s="24"/>
      <c r="D18" s="24"/>
      <c r="E18" s="24"/>
      <c r="F18" s="24"/>
      <c r="G18" s="24"/>
      <c r="H18" s="24"/>
      <c r="I18" s="24"/>
      <c r="K18" s="8"/>
    </row>
    <row r="19" spans="1:11" s="6" customFormat="1" ht="19">
      <c r="A19" s="485" t="s">
        <v>48</v>
      </c>
      <c r="B19" s="486"/>
      <c r="C19" s="486"/>
      <c r="D19" s="486"/>
      <c r="E19" s="486"/>
      <c r="F19" s="486"/>
      <c r="G19" s="486"/>
      <c r="H19" s="486"/>
      <c r="I19" s="487"/>
      <c r="K19" s="8"/>
    </row>
    <row r="20" spans="1:9" ht="16">
      <c r="A20" s="94" t="s">
        <v>49</v>
      </c>
      <c r="B20" s="13"/>
      <c r="C20" s="13"/>
      <c r="D20" s="13"/>
      <c r="E20" s="13"/>
      <c r="F20" s="13"/>
      <c r="G20" s="13"/>
      <c r="H20" s="13"/>
      <c r="I20" s="14"/>
    </row>
    <row r="21" spans="1:9" ht="16">
      <c r="A21" s="12"/>
      <c r="B21" s="323" t="s">
        <v>0</v>
      </c>
      <c r="C21" s="491" t="s">
        <v>2</v>
      </c>
      <c r="D21" s="492"/>
      <c r="E21" s="491" t="s">
        <v>1</v>
      </c>
      <c r="F21" s="492"/>
      <c r="G21" s="491" t="s">
        <v>47</v>
      </c>
      <c r="H21" s="492"/>
      <c r="I21" s="14"/>
    </row>
    <row r="22" spans="1:9" ht="22.5" customHeight="1">
      <c r="A22" s="12"/>
      <c r="B22" s="216"/>
      <c r="C22" s="493">
        <v>5017.8</v>
      </c>
      <c r="D22" s="494"/>
      <c r="E22" s="493"/>
      <c r="F22" s="494"/>
      <c r="G22" s="493"/>
      <c r="H22" s="494"/>
      <c r="I22" s="14"/>
    </row>
    <row r="23" spans="1:9" ht="14.25" customHeight="1">
      <c r="A23" s="12"/>
      <c r="B23" s="101"/>
      <c r="C23" s="102"/>
      <c r="D23" s="103"/>
      <c r="E23" s="102"/>
      <c r="F23" s="103"/>
      <c r="G23" s="102"/>
      <c r="H23" s="103"/>
      <c r="I23" s="14"/>
    </row>
    <row r="24" spans="1:9" ht="23.25" customHeight="1">
      <c r="A24" s="94" t="s">
        <v>57</v>
      </c>
      <c r="B24" s="104"/>
      <c r="C24" s="104"/>
      <c r="D24" s="104"/>
      <c r="E24" s="523"/>
      <c r="F24" s="524"/>
      <c r="G24" s="101"/>
      <c r="H24" s="101"/>
      <c r="I24" s="14"/>
    </row>
    <row r="25" spans="1:9" ht="12.75">
      <c r="A25" s="12"/>
      <c r="B25" s="13"/>
      <c r="C25" s="13"/>
      <c r="D25" s="13"/>
      <c r="E25" s="13"/>
      <c r="F25" s="13"/>
      <c r="G25" s="13"/>
      <c r="H25" s="13"/>
      <c r="I25" s="14"/>
    </row>
    <row r="26" spans="1:9" ht="6.75" customHeight="1" thickBot="1">
      <c r="A26" s="96"/>
      <c r="B26" s="97"/>
      <c r="C26" s="97"/>
      <c r="D26" s="97"/>
      <c r="E26" s="97"/>
      <c r="F26" s="97"/>
      <c r="G26" s="97"/>
      <c r="H26" s="97"/>
      <c r="I26" s="98"/>
    </row>
    <row r="28" spans="1:4" ht="19">
      <c r="A28" s="48" t="s">
        <v>50</v>
      </c>
      <c r="B28" s="99"/>
      <c r="C28" s="99"/>
      <c r="D28" s="99"/>
    </row>
    <row r="29" spans="1:4" ht="7.5" customHeight="1">
      <c r="A29" s="99"/>
      <c r="B29" s="99"/>
      <c r="C29" s="99"/>
      <c r="D29" s="99"/>
    </row>
    <row r="30" spans="1:4" ht="16">
      <c r="A30" s="100" t="s">
        <v>55</v>
      </c>
      <c r="B30" s="99"/>
      <c r="C30" s="99"/>
      <c r="D30" s="99"/>
    </row>
    <row r="31" spans="1:4" ht="11.25" customHeight="1">
      <c r="A31" s="99" t="s">
        <v>51</v>
      </c>
      <c r="B31" s="99"/>
      <c r="C31" s="99"/>
      <c r="D31" s="99"/>
    </row>
    <row r="32" spans="1:4" ht="16">
      <c r="A32" s="99" t="s">
        <v>52</v>
      </c>
      <c r="B32" s="99"/>
      <c r="C32" s="99"/>
      <c r="D32" s="99"/>
    </row>
    <row r="33" spans="1:4" ht="16">
      <c r="A33" s="99" t="s">
        <v>53</v>
      </c>
      <c r="B33" s="99"/>
      <c r="C33" s="99"/>
      <c r="D33" s="99"/>
    </row>
    <row r="34" spans="1:4" ht="16">
      <c r="A34" s="99" t="s">
        <v>145</v>
      </c>
      <c r="B34" s="99"/>
      <c r="C34" s="99"/>
      <c r="D34" s="99"/>
    </row>
    <row r="35" ht="16">
      <c r="A35" s="93" t="s">
        <v>54</v>
      </c>
    </row>
    <row r="36" ht="16">
      <c r="A36" s="100"/>
    </row>
    <row r="38" spans="1:9" ht="12.75">
      <c r="A38" s="514"/>
      <c r="B38" s="515"/>
      <c r="C38" s="515"/>
      <c r="D38" s="515"/>
      <c r="E38" s="515"/>
      <c r="F38" s="515"/>
      <c r="G38" s="515"/>
      <c r="H38" s="515"/>
      <c r="I38" s="516"/>
    </row>
    <row r="39" spans="1:9" ht="12.75">
      <c r="A39" s="517"/>
      <c r="B39" s="518"/>
      <c r="C39" s="518"/>
      <c r="D39" s="518"/>
      <c r="E39" s="518"/>
      <c r="F39" s="518"/>
      <c r="G39" s="518"/>
      <c r="H39" s="518"/>
      <c r="I39" s="519"/>
    </row>
    <row r="40" spans="1:9" ht="12.75">
      <c r="A40" s="517"/>
      <c r="B40" s="518"/>
      <c r="C40" s="518"/>
      <c r="D40" s="518"/>
      <c r="E40" s="518"/>
      <c r="F40" s="518"/>
      <c r="G40" s="518"/>
      <c r="H40" s="518"/>
      <c r="I40" s="519"/>
    </row>
    <row r="41" spans="1:9" ht="12.75">
      <c r="A41" s="517"/>
      <c r="B41" s="518"/>
      <c r="C41" s="518"/>
      <c r="D41" s="518"/>
      <c r="E41" s="518"/>
      <c r="F41" s="518"/>
      <c r="G41" s="518"/>
      <c r="H41" s="518"/>
      <c r="I41" s="519"/>
    </row>
    <row r="42" spans="1:9" ht="12.75">
      <c r="A42" s="517"/>
      <c r="B42" s="518"/>
      <c r="C42" s="518"/>
      <c r="D42" s="518"/>
      <c r="E42" s="518"/>
      <c r="F42" s="518"/>
      <c r="G42" s="518"/>
      <c r="H42" s="518"/>
      <c r="I42" s="519"/>
    </row>
    <row r="43" spans="1:9" ht="12.75">
      <c r="A43" s="517"/>
      <c r="B43" s="518"/>
      <c r="C43" s="518"/>
      <c r="D43" s="518"/>
      <c r="E43" s="518"/>
      <c r="F43" s="518"/>
      <c r="G43" s="518"/>
      <c r="H43" s="518"/>
      <c r="I43" s="519"/>
    </row>
    <row r="44" spans="1:9" ht="12.75">
      <c r="A44" s="517"/>
      <c r="B44" s="518"/>
      <c r="C44" s="518"/>
      <c r="D44" s="518"/>
      <c r="E44" s="518"/>
      <c r="F44" s="518"/>
      <c r="G44" s="518"/>
      <c r="H44" s="518"/>
      <c r="I44" s="519"/>
    </row>
    <row r="45" spans="1:9" ht="12.75">
      <c r="A45" s="517"/>
      <c r="B45" s="518"/>
      <c r="C45" s="518"/>
      <c r="D45" s="518"/>
      <c r="E45" s="518"/>
      <c r="F45" s="518"/>
      <c r="G45" s="518"/>
      <c r="H45" s="518"/>
      <c r="I45" s="519"/>
    </row>
    <row r="46" spans="1:9" ht="12.75">
      <c r="A46" s="517"/>
      <c r="B46" s="518"/>
      <c r="C46" s="518"/>
      <c r="D46" s="518"/>
      <c r="E46" s="518"/>
      <c r="F46" s="518"/>
      <c r="G46" s="518"/>
      <c r="H46" s="518"/>
      <c r="I46" s="519"/>
    </row>
    <row r="47" spans="1:9" ht="12.75">
      <c r="A47" s="517"/>
      <c r="B47" s="518"/>
      <c r="C47" s="518"/>
      <c r="D47" s="518"/>
      <c r="E47" s="518"/>
      <c r="F47" s="518"/>
      <c r="G47" s="518"/>
      <c r="H47" s="518"/>
      <c r="I47" s="519"/>
    </row>
    <row r="48" spans="1:9" ht="12.75">
      <c r="A48" s="517"/>
      <c r="B48" s="518"/>
      <c r="C48" s="518"/>
      <c r="D48" s="518"/>
      <c r="E48" s="518"/>
      <c r="F48" s="518"/>
      <c r="G48" s="518"/>
      <c r="H48" s="518"/>
      <c r="I48" s="519"/>
    </row>
    <row r="49" spans="1:9" ht="12.75">
      <c r="A49" s="517"/>
      <c r="B49" s="518"/>
      <c r="C49" s="518"/>
      <c r="D49" s="518"/>
      <c r="E49" s="518"/>
      <c r="F49" s="518"/>
      <c r="G49" s="518"/>
      <c r="H49" s="518"/>
      <c r="I49" s="519"/>
    </row>
    <row r="50" spans="1:9" ht="12.75">
      <c r="A50" s="517"/>
      <c r="B50" s="518"/>
      <c r="C50" s="518"/>
      <c r="D50" s="518"/>
      <c r="E50" s="518"/>
      <c r="F50" s="518"/>
      <c r="G50" s="518"/>
      <c r="H50" s="518"/>
      <c r="I50" s="519"/>
    </row>
    <row r="51" spans="1:9" ht="12.75">
      <c r="A51" s="517"/>
      <c r="B51" s="518"/>
      <c r="C51" s="518"/>
      <c r="D51" s="518"/>
      <c r="E51" s="518"/>
      <c r="F51" s="518"/>
      <c r="G51" s="518"/>
      <c r="H51" s="518"/>
      <c r="I51" s="519"/>
    </row>
    <row r="52" spans="1:9" ht="12.75">
      <c r="A52" s="517"/>
      <c r="B52" s="518"/>
      <c r="C52" s="518"/>
      <c r="D52" s="518"/>
      <c r="E52" s="518"/>
      <c r="F52" s="518"/>
      <c r="G52" s="518"/>
      <c r="H52" s="518"/>
      <c r="I52" s="519"/>
    </row>
    <row r="53" spans="1:9" ht="12.75">
      <c r="A53" s="517"/>
      <c r="B53" s="518"/>
      <c r="C53" s="518"/>
      <c r="D53" s="518"/>
      <c r="E53" s="518"/>
      <c r="F53" s="518"/>
      <c r="G53" s="518"/>
      <c r="H53" s="518"/>
      <c r="I53" s="519"/>
    </row>
    <row r="54" spans="1:9" ht="12.75">
      <c r="A54" s="517"/>
      <c r="B54" s="518"/>
      <c r="C54" s="518"/>
      <c r="D54" s="518"/>
      <c r="E54" s="518"/>
      <c r="F54" s="518"/>
      <c r="G54" s="518"/>
      <c r="H54" s="518"/>
      <c r="I54" s="519"/>
    </row>
    <row r="55" spans="1:9" ht="12.75">
      <c r="A55" s="517"/>
      <c r="B55" s="518"/>
      <c r="C55" s="518"/>
      <c r="D55" s="518"/>
      <c r="E55" s="518"/>
      <c r="F55" s="518"/>
      <c r="G55" s="518"/>
      <c r="H55" s="518"/>
      <c r="I55" s="519"/>
    </row>
    <row r="56" spans="1:9" ht="12.75">
      <c r="A56" s="517"/>
      <c r="B56" s="518"/>
      <c r="C56" s="518"/>
      <c r="D56" s="518"/>
      <c r="E56" s="518"/>
      <c r="F56" s="518"/>
      <c r="G56" s="518"/>
      <c r="H56" s="518"/>
      <c r="I56" s="519"/>
    </row>
    <row r="57" spans="1:9" ht="12.75">
      <c r="A57" s="517"/>
      <c r="B57" s="518"/>
      <c r="C57" s="518"/>
      <c r="D57" s="518"/>
      <c r="E57" s="518"/>
      <c r="F57" s="518"/>
      <c r="G57" s="518"/>
      <c r="H57" s="518"/>
      <c r="I57" s="519"/>
    </row>
    <row r="58" spans="1:9" ht="12.75">
      <c r="A58" s="517"/>
      <c r="B58" s="518"/>
      <c r="C58" s="518"/>
      <c r="D58" s="518"/>
      <c r="E58" s="518"/>
      <c r="F58" s="518"/>
      <c r="G58" s="518"/>
      <c r="H58" s="518"/>
      <c r="I58" s="519"/>
    </row>
    <row r="59" spans="1:9" ht="12.75">
      <c r="A59" s="517"/>
      <c r="B59" s="518"/>
      <c r="C59" s="518"/>
      <c r="D59" s="518"/>
      <c r="E59" s="518"/>
      <c r="F59" s="518"/>
      <c r="G59" s="518"/>
      <c r="H59" s="518"/>
      <c r="I59" s="519"/>
    </row>
    <row r="60" spans="1:9" ht="12.75">
      <c r="A60" s="517"/>
      <c r="B60" s="518"/>
      <c r="C60" s="518"/>
      <c r="D60" s="518"/>
      <c r="E60" s="518"/>
      <c r="F60" s="518"/>
      <c r="G60" s="518"/>
      <c r="H60" s="518"/>
      <c r="I60" s="519"/>
    </row>
    <row r="61" spans="1:9" ht="12.75">
      <c r="A61" s="517"/>
      <c r="B61" s="518"/>
      <c r="C61" s="518"/>
      <c r="D61" s="518"/>
      <c r="E61" s="518"/>
      <c r="F61" s="518"/>
      <c r="G61" s="518"/>
      <c r="H61" s="518"/>
      <c r="I61" s="519"/>
    </row>
    <row r="62" spans="1:9" ht="12.75">
      <c r="A62" s="517"/>
      <c r="B62" s="518"/>
      <c r="C62" s="518"/>
      <c r="D62" s="518"/>
      <c r="E62" s="518"/>
      <c r="F62" s="518"/>
      <c r="G62" s="518"/>
      <c r="H62" s="518"/>
      <c r="I62" s="519"/>
    </row>
    <row r="63" spans="1:9" ht="12.75">
      <c r="A63" s="520"/>
      <c r="B63" s="521"/>
      <c r="C63" s="521"/>
      <c r="D63" s="521"/>
      <c r="E63" s="521"/>
      <c r="F63" s="521"/>
      <c r="G63" s="521"/>
      <c r="H63" s="521"/>
      <c r="I63" s="522"/>
    </row>
  </sheetData>
  <sheetProtection insertRows="0" selectLockedCells="1"/>
  <protectedRanges>
    <protectedRange sqref="D5:I12 A6:C12 A13:I19" name="Range1"/>
  </protectedRanges>
  <mergeCells count="17">
    <mergeCell ref="B12:G12"/>
    <mergeCell ref="B3:C3"/>
    <mergeCell ref="A4:C4"/>
    <mergeCell ref="D4:H4"/>
    <mergeCell ref="A5:C5"/>
    <mergeCell ref="A6:I10"/>
    <mergeCell ref="A13:H14"/>
    <mergeCell ref="A15:H16"/>
    <mergeCell ref="A19:I19"/>
    <mergeCell ref="C21:D21"/>
    <mergeCell ref="E21:F21"/>
    <mergeCell ref="G21:H21"/>
    <mergeCell ref="C22:D22"/>
    <mergeCell ref="E22:F22"/>
    <mergeCell ref="G22:H22"/>
    <mergeCell ref="E24:F24"/>
    <mergeCell ref="A38:I63"/>
  </mergeCells>
  <printOptions horizontalCentered="1"/>
  <pageMargins left="0.25" right="0.25" top="0.25" bottom="0.17" header="0.2" footer="0.27"/>
  <pageSetup fitToHeight="0" fitToWidth="1" horizontalDpi="600" verticalDpi="600" orientation="portrait" scale="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54"/>
  <sheetViews>
    <sheetView zoomScale="71" zoomScaleNormal="71" workbookViewId="0" topLeftCell="A1">
      <selection activeCell="F51" sqref="F51"/>
    </sheetView>
  </sheetViews>
  <sheetFormatPr defaultColWidth="8.8515625" defaultRowHeight="12.75"/>
  <cols>
    <col min="1" max="1" width="5.421875" style="0" customWidth="1"/>
    <col min="2" max="2" width="7.421875" style="0" customWidth="1"/>
    <col min="3" max="3" width="55.00390625" style="0" customWidth="1"/>
    <col min="4" max="4" width="3.421875" style="0" customWidth="1"/>
    <col min="5" max="5" width="1.8515625" style="0" customWidth="1"/>
    <col min="6" max="6" width="30.8515625" style="0" customWidth="1"/>
    <col min="7" max="7" width="4.28125" style="0" customWidth="1"/>
    <col min="8" max="8" width="24.00390625" style="0" customWidth="1"/>
  </cols>
  <sheetData>
    <row r="1" ht="14" thickBot="1"/>
    <row r="2" spans="2:7" ht="36.75" customHeight="1" thickBot="1">
      <c r="B2" s="651" t="s">
        <v>220</v>
      </c>
      <c r="C2" s="652"/>
      <c r="D2" s="652"/>
      <c r="E2" s="652"/>
      <c r="F2" s="652"/>
      <c r="G2" s="653"/>
    </row>
    <row r="3" spans="2:7" ht="14" thickBot="1">
      <c r="B3" s="46"/>
      <c r="C3" s="46"/>
      <c r="D3" s="46"/>
      <c r="E3" s="46"/>
      <c r="F3" s="46"/>
      <c r="G3" s="46"/>
    </row>
    <row r="4" spans="2:11" ht="21">
      <c r="B4" s="645" t="s">
        <v>29</v>
      </c>
      <c r="C4" s="646"/>
      <c r="D4" s="47"/>
      <c r="E4" s="47"/>
      <c r="F4" s="120">
        <v>339281.8</v>
      </c>
      <c r="G4" s="48"/>
      <c r="I4" s="41"/>
      <c r="J4" s="41"/>
      <c r="K4" s="41"/>
    </row>
    <row r="5" spans="2:11" ht="21">
      <c r="B5" s="121" t="s">
        <v>146</v>
      </c>
      <c r="C5" s="92"/>
      <c r="D5" s="92"/>
      <c r="E5" s="92"/>
      <c r="F5" s="51">
        <v>46025</v>
      </c>
      <c r="G5" s="48"/>
      <c r="I5" s="41"/>
      <c r="J5" s="41"/>
      <c r="K5" s="41"/>
    </row>
    <row r="6" spans="2:11" ht="21">
      <c r="B6" s="647" t="s">
        <v>147</v>
      </c>
      <c r="C6" s="648"/>
      <c r="D6" s="49"/>
      <c r="E6" s="50"/>
      <c r="F6" s="51">
        <f>SUM('Proj 2-Bomb Sq'!H3)</f>
        <v>0</v>
      </c>
      <c r="G6" s="48"/>
      <c r="I6" s="41"/>
      <c r="J6" s="41"/>
      <c r="K6" s="41"/>
    </row>
    <row r="7" spans="2:11" ht="22" thickBot="1">
      <c r="B7" s="649" t="s">
        <v>30</v>
      </c>
      <c r="C7" s="650"/>
      <c r="D7" s="52"/>
      <c r="E7" s="52"/>
      <c r="F7" s="53">
        <f>SUM(F4:F6)</f>
        <v>385306.8</v>
      </c>
      <c r="G7" s="48"/>
      <c r="I7" s="41"/>
      <c r="J7" s="41"/>
      <c r="K7" s="41"/>
    </row>
    <row r="8" spans="2:11" ht="21">
      <c r="B8" s="54"/>
      <c r="C8" s="55"/>
      <c r="D8" s="49"/>
      <c r="E8" s="49"/>
      <c r="F8" s="56"/>
      <c r="G8" s="48"/>
      <c r="I8" s="41"/>
      <c r="J8" s="41"/>
      <c r="K8" s="41"/>
    </row>
    <row r="9" spans="2:11" ht="21">
      <c r="B9" s="57" t="s">
        <v>44</v>
      </c>
      <c r="C9" s="58"/>
      <c r="D9" s="59"/>
      <c r="E9" s="59"/>
      <c r="F9" s="60">
        <f>SUM(F7,-F13)</f>
        <v>330306.8</v>
      </c>
      <c r="G9" s="48"/>
      <c r="I9" s="41"/>
      <c r="J9" s="41"/>
      <c r="K9" s="41"/>
    </row>
    <row r="10" spans="2:11" ht="21">
      <c r="B10" s="61" t="s">
        <v>43</v>
      </c>
      <c r="C10" s="62"/>
      <c r="D10" s="62"/>
      <c r="E10" s="62"/>
      <c r="F10" s="63"/>
      <c r="G10" s="48"/>
      <c r="I10" s="41"/>
      <c r="J10" s="41"/>
      <c r="K10" s="41"/>
    </row>
    <row r="11" spans="2:11" ht="29.25" customHeight="1" thickBot="1">
      <c r="B11" s="46"/>
      <c r="C11" s="46"/>
      <c r="D11" s="46"/>
      <c r="E11" s="46"/>
      <c r="F11" s="46"/>
      <c r="G11" s="46"/>
      <c r="I11" s="41"/>
      <c r="J11" s="41"/>
      <c r="K11" s="41"/>
    </row>
    <row r="12" spans="2:11" ht="21">
      <c r="B12" s="64"/>
      <c r="C12" s="65"/>
      <c r="D12" s="65"/>
      <c r="E12" s="65"/>
      <c r="F12" s="66"/>
      <c r="G12" s="67"/>
      <c r="I12" s="41"/>
      <c r="J12" s="41"/>
      <c r="K12" s="41"/>
    </row>
    <row r="13" spans="2:11" ht="21">
      <c r="B13" s="68" t="s">
        <v>39</v>
      </c>
      <c r="C13" s="69"/>
      <c r="D13" s="49"/>
      <c r="E13" s="49"/>
      <c r="F13" s="70">
        <f>SUM('Agent Budget '!F30)</f>
        <v>55000</v>
      </c>
      <c r="G13" s="71"/>
      <c r="I13" s="41"/>
      <c r="J13" s="41"/>
      <c r="K13" s="41"/>
    </row>
    <row r="14" spans="2:11" ht="21">
      <c r="B14" s="72"/>
      <c r="C14" s="49"/>
      <c r="D14" s="49"/>
      <c r="E14" s="49"/>
      <c r="F14" s="73"/>
      <c r="G14" s="71"/>
      <c r="I14" s="41"/>
      <c r="J14" s="41"/>
      <c r="K14" s="41"/>
    </row>
    <row r="15" spans="2:11" ht="21">
      <c r="B15" s="74" t="s">
        <v>31</v>
      </c>
      <c r="C15" s="75"/>
      <c r="D15" s="49"/>
      <c r="E15" s="49"/>
      <c r="F15" s="73"/>
      <c r="G15" s="71"/>
      <c r="I15" s="41"/>
      <c r="J15" s="41"/>
      <c r="K15" s="41"/>
    </row>
    <row r="16" spans="2:11" ht="21">
      <c r="B16" s="76">
        <v>1</v>
      </c>
      <c r="C16" s="111" t="str">
        <f>'Project 1- Soft Targets'!A4</f>
        <v xml:space="preserve">Protection of Soft Targets/Crowded Places </v>
      </c>
      <c r="D16" s="49"/>
      <c r="E16" s="49"/>
      <c r="F16" s="70">
        <f>'Project 1- Soft Targets'!$H$3</f>
        <v>88940</v>
      </c>
      <c r="G16" s="71"/>
      <c r="I16" s="41"/>
      <c r="J16" s="41"/>
      <c r="K16" s="41"/>
    </row>
    <row r="17" spans="2:11" ht="21">
      <c r="B17" s="76">
        <v>2</v>
      </c>
      <c r="C17" s="77" t="str">
        <f>'Proj 2-Bomb Sq'!A4</f>
        <v>Regional Bomb Squad (R 1-3)</v>
      </c>
      <c r="D17" s="49"/>
      <c r="E17" s="49"/>
      <c r="F17" s="70">
        <f>SUM('Proj 2-Bomb Sq'!H3)</f>
        <v>0</v>
      </c>
      <c r="G17" s="71"/>
      <c r="I17" s="41"/>
      <c r="J17" s="41"/>
      <c r="K17" s="41"/>
    </row>
    <row r="18" spans="2:11" ht="21">
      <c r="B18" s="76">
        <v>3</v>
      </c>
      <c r="C18" s="77" t="str">
        <f>'Project 3'!A4</f>
        <v>Search &amp; Rescue Training Classes</v>
      </c>
      <c r="D18" s="49"/>
      <c r="E18" s="49"/>
      <c r="F18" s="70">
        <f>SUM('Project 3'!H3)</f>
        <v>23300</v>
      </c>
      <c r="G18" s="71"/>
      <c r="I18" s="41"/>
      <c r="J18" s="41"/>
      <c r="K18" s="41"/>
    </row>
    <row r="19" spans="2:11" ht="21">
      <c r="B19" s="76">
        <v>4</v>
      </c>
      <c r="C19" s="77" t="str">
        <f>'Project 4'!A4</f>
        <v>Portable Command Posts &amp; Salamander System</v>
      </c>
      <c r="D19" s="49"/>
      <c r="E19" s="49"/>
      <c r="F19" s="70">
        <f>SUM('Project 4'!H3)</f>
        <v>55950</v>
      </c>
      <c r="G19" s="71"/>
      <c r="I19" s="41"/>
      <c r="J19" s="41"/>
      <c r="K19" s="41"/>
    </row>
    <row r="20" spans="2:11" ht="21">
      <c r="B20" s="76">
        <v>5</v>
      </c>
      <c r="C20" s="77" t="str">
        <f>'Project 5'!A4</f>
        <v>Region 4 Active Violence Training</v>
      </c>
      <c r="D20" s="49"/>
      <c r="E20" s="49"/>
      <c r="F20" s="70">
        <f>'Project 5'!$I$3</f>
        <v>37948</v>
      </c>
      <c r="G20" s="71"/>
      <c r="I20" s="41"/>
      <c r="J20" s="41"/>
      <c r="K20" s="41"/>
    </row>
    <row r="21" spans="2:11" ht="21">
      <c r="B21" s="76">
        <v>6</v>
      </c>
      <c r="C21" s="77" t="s">
        <v>307</v>
      </c>
      <c r="D21" s="49"/>
      <c r="E21" s="49"/>
      <c r="F21" s="70">
        <f>SUM('Project 6'!H3)</f>
        <v>70221</v>
      </c>
      <c r="G21" s="71"/>
      <c r="I21" s="41"/>
      <c r="J21" s="41"/>
      <c r="K21" s="41"/>
    </row>
    <row r="22" spans="2:11" ht="21">
      <c r="B22" s="76">
        <v>7</v>
      </c>
      <c r="C22" s="77" t="str">
        <f>'Project 7 '!A4</f>
        <v>CT - IMT4 Regional Team Support</v>
      </c>
      <c r="D22" s="49"/>
      <c r="E22" s="49"/>
      <c r="F22" s="70">
        <f>SUM('Project 7 '!H3)</f>
        <v>5000</v>
      </c>
      <c r="G22" s="71"/>
      <c r="I22" s="41"/>
      <c r="J22" s="41"/>
      <c r="K22" s="41"/>
    </row>
    <row r="23" spans="2:11" ht="21">
      <c r="B23" s="76">
        <v>8</v>
      </c>
      <c r="C23" s="77" t="str">
        <f>'Summary Equip Train Budget'!$C$12</f>
        <v>Maintenance Fund for RESF3 Equipment</v>
      </c>
      <c r="D23" s="49"/>
      <c r="E23" s="49"/>
      <c r="F23" s="78">
        <f>'Project 9'!$H$3</f>
        <v>5000</v>
      </c>
      <c r="G23" s="71"/>
      <c r="I23" s="41"/>
      <c r="J23" s="41"/>
      <c r="K23" s="41"/>
    </row>
    <row r="24" spans="2:11" ht="21">
      <c r="B24" s="76">
        <v>9</v>
      </c>
      <c r="C24" s="77"/>
      <c r="D24" s="49"/>
      <c r="E24" s="49"/>
      <c r="F24" s="70"/>
      <c r="G24" s="71"/>
      <c r="I24" s="41"/>
      <c r="J24" s="41"/>
      <c r="K24" s="41"/>
    </row>
    <row r="25" spans="2:11" ht="21">
      <c r="B25" s="76">
        <v>10</v>
      </c>
      <c r="C25" s="77" t="str">
        <f>'Project 10'!$A$4</f>
        <v>IMT 4 North Trailer Support</v>
      </c>
      <c r="D25" s="49"/>
      <c r="E25" s="49"/>
      <c r="F25" s="70">
        <f>'Project 10'!$H$3</f>
        <v>10000</v>
      </c>
      <c r="G25" s="71"/>
      <c r="I25" s="41"/>
      <c r="J25" s="41"/>
      <c r="K25" s="41"/>
    </row>
    <row r="26" spans="2:11" s="385" customFormat="1" ht="21">
      <c r="B26" s="76">
        <v>11</v>
      </c>
      <c r="C26" s="77"/>
      <c r="D26" s="49"/>
      <c r="E26" s="49"/>
      <c r="F26" s="70"/>
      <c r="G26" s="71"/>
      <c r="I26" s="41"/>
      <c r="J26" s="41"/>
      <c r="K26" s="41"/>
    </row>
    <row r="27" spans="2:11" s="385" customFormat="1" ht="21">
      <c r="B27" s="76">
        <v>12</v>
      </c>
      <c r="C27" s="77" t="s">
        <v>360</v>
      </c>
      <c r="D27" s="49"/>
      <c r="E27" s="49"/>
      <c r="F27" s="70">
        <f>'Project 12'!$H$3</f>
        <v>3800</v>
      </c>
      <c r="G27" s="71"/>
      <c r="I27" s="41"/>
      <c r="J27" s="41"/>
      <c r="K27" s="41"/>
    </row>
    <row r="28" spans="2:11" s="385" customFormat="1" ht="21">
      <c r="B28" s="76">
        <v>13</v>
      </c>
      <c r="C28" s="77" t="str">
        <f>'Summary Equip Train Budget'!$C$17</f>
        <v>Sustainment for Marine Group</v>
      </c>
      <c r="D28" s="49"/>
      <c r="E28" s="49"/>
      <c r="F28" s="70">
        <f>'Project 14'!$H$3</f>
        <v>15130</v>
      </c>
      <c r="G28" s="71"/>
      <c r="I28" s="41"/>
      <c r="J28" s="41"/>
      <c r="K28" s="41"/>
    </row>
    <row r="29" spans="2:11" s="423" customFormat="1" ht="21">
      <c r="B29" s="76">
        <v>14</v>
      </c>
      <c r="C29" s="77" t="str">
        <f>'Project 15 '!$A$4</f>
        <v>ARES Trailer Support and Radio Email Project</v>
      </c>
      <c r="D29" s="49"/>
      <c r="E29" s="49"/>
      <c r="F29" s="70">
        <f>'Project 15 '!$E$3</f>
        <v>5000</v>
      </c>
      <c r="G29" s="71"/>
      <c r="I29" s="41"/>
      <c r="J29" s="41"/>
      <c r="K29" s="41"/>
    </row>
    <row r="30" spans="2:11" s="385" customFormat="1" ht="21">
      <c r="B30" s="76">
        <v>15</v>
      </c>
      <c r="C30" s="435" t="str">
        <f>'Project 16'!$A$4</f>
        <v>Shelving/Awning/ Generator for Health Trailer</v>
      </c>
      <c r="D30" s="49"/>
      <c r="E30" s="49"/>
      <c r="F30" s="70">
        <f>'Project 15 '!$E$3</f>
        <v>5000</v>
      </c>
      <c r="G30" s="71"/>
      <c r="I30" s="41"/>
      <c r="J30" s="41"/>
      <c r="K30" s="41"/>
    </row>
    <row r="31" spans="2:11" s="385" customFormat="1" ht="40">
      <c r="B31" s="76">
        <v>15</v>
      </c>
      <c r="C31" s="77" t="str">
        <f>'Project 17'!$A$4</f>
        <v>maintenance / replacement of items already purchased</v>
      </c>
      <c r="D31" s="49"/>
      <c r="E31" s="49"/>
      <c r="F31" s="70">
        <f>'Project 17'!$H$3</f>
        <v>5017.8</v>
      </c>
      <c r="G31" s="71"/>
      <c r="I31" s="41"/>
      <c r="J31" s="41"/>
      <c r="K31" s="41"/>
    </row>
    <row r="32" spans="2:11" s="385" customFormat="1" ht="22" thickBot="1">
      <c r="B32" s="76"/>
      <c r="C32" s="77"/>
      <c r="D32" s="49"/>
      <c r="E32" s="49"/>
      <c r="F32" s="73"/>
      <c r="G32" s="71"/>
      <c r="I32" s="41"/>
      <c r="J32" s="41"/>
      <c r="K32" s="41"/>
    </row>
    <row r="33" spans="2:11" ht="22" thickBot="1">
      <c r="B33" s="72"/>
      <c r="C33" s="79" t="s">
        <v>38</v>
      </c>
      <c r="D33" s="49"/>
      <c r="E33" s="49"/>
      <c r="F33" s="418">
        <f>SUM(F16:F31)</f>
        <v>330306.8</v>
      </c>
      <c r="G33" s="71"/>
      <c r="I33" s="41"/>
      <c r="J33" s="41"/>
      <c r="K33" s="41"/>
    </row>
    <row r="34" spans="2:7" ht="20" thickBot="1">
      <c r="B34" s="80"/>
      <c r="C34" s="50"/>
      <c r="D34" s="50"/>
      <c r="E34" s="50"/>
      <c r="F34" s="50"/>
      <c r="G34" s="81"/>
    </row>
    <row r="35" spans="2:7" ht="20" thickBot="1">
      <c r="B35" s="80"/>
      <c r="C35" s="79" t="s">
        <v>41</v>
      </c>
      <c r="D35" s="50"/>
      <c r="E35" s="50"/>
      <c r="F35" s="82">
        <f>SUM('Project 1- Soft Targets'!I3,'Proj 2-Bomb Sq'!I3,'Project 3'!I3,'Project 4'!I3,'Project 5'!I3,'Project 6'!I3,'Project 7 '!I3,'Project 8'!I3,'Project 9'!I3,'Project 10'!I3)</f>
        <v>197109</v>
      </c>
      <c r="G35" s="81"/>
    </row>
    <row r="36" spans="2:7" ht="19">
      <c r="B36" s="80"/>
      <c r="C36" s="83" t="s">
        <v>46</v>
      </c>
      <c r="D36" s="50"/>
      <c r="E36" s="50"/>
      <c r="F36" s="50"/>
      <c r="G36" s="81"/>
    </row>
    <row r="37" spans="2:7" ht="19">
      <c r="B37" s="80"/>
      <c r="C37" s="83"/>
      <c r="D37" s="50"/>
      <c r="E37" s="50"/>
      <c r="F37" s="50"/>
      <c r="G37" s="81"/>
    </row>
    <row r="38" spans="2:7" ht="19">
      <c r="B38" s="80"/>
      <c r="C38" s="84" t="s">
        <v>42</v>
      </c>
      <c r="D38" s="85"/>
      <c r="E38" s="85"/>
      <c r="F38" s="86">
        <f>SUM(F13,F33)</f>
        <v>385306.8</v>
      </c>
      <c r="G38" s="81"/>
    </row>
    <row r="39" spans="2:7" ht="20" thickBot="1">
      <c r="B39" s="87"/>
      <c r="C39" s="88"/>
      <c r="D39" s="88"/>
      <c r="E39" s="88"/>
      <c r="F39" s="88"/>
      <c r="G39" s="89"/>
    </row>
    <row r="40" spans="2:7" ht="19">
      <c r="B40" s="10"/>
      <c r="C40" s="10"/>
      <c r="D40" s="10"/>
      <c r="E40" s="10"/>
      <c r="F40" s="10"/>
      <c r="G40" s="10"/>
    </row>
    <row r="41" spans="2:7" ht="19">
      <c r="B41" s="10"/>
      <c r="G41" s="10"/>
    </row>
    <row r="46" ht="16">
      <c r="F46" s="180" t="s">
        <v>150</v>
      </c>
    </row>
    <row r="49" spans="3:6" ht="19">
      <c r="C49" s="122" t="s">
        <v>59</v>
      </c>
      <c r="D49" s="123"/>
      <c r="E49" s="123"/>
      <c r="F49" s="124"/>
    </row>
    <row r="50" spans="3:6" ht="16">
      <c r="C50" s="125" t="s">
        <v>0</v>
      </c>
      <c r="D50" s="126"/>
      <c r="E50" s="126"/>
      <c r="F50" s="127">
        <f>SUM('Project 1- Soft Targets'!D3,'Proj 2-Bomb Sq'!D3,'Project 3'!D3,'Project 4'!D3,'Project 5'!D3,'Project 6'!D3,'Project 7 '!D3,'Project 8'!D3,'Project 9'!D3,'Project 10'!D3)</f>
        <v>0</v>
      </c>
    </row>
    <row r="51" spans="3:6" ht="16">
      <c r="C51" s="125" t="s">
        <v>2</v>
      </c>
      <c r="D51" s="126"/>
      <c r="E51" s="126"/>
      <c r="F51" s="127">
        <f>'Summary Equip Train Budget'!$D$23</f>
        <v>261058.8</v>
      </c>
    </row>
    <row r="52" spans="3:6" ht="16">
      <c r="C52" s="125" t="s">
        <v>60</v>
      </c>
      <c r="D52" s="126"/>
      <c r="E52" s="126"/>
      <c r="F52" s="127">
        <f>SUM('Project 1- Soft Targets'!F3,'Proj 2-Bomb Sq'!F3,'Project 3'!F3,'Project 4'!F3,'Project 5'!F3,'Project 6'!F3,'Project 7 '!F3,'Project 8'!F3,'Project 9'!E22:F22,'Project 10'!E22:F22)</f>
        <v>63748</v>
      </c>
    </row>
    <row r="53" spans="3:6" ht="16">
      <c r="C53" s="125" t="s">
        <v>14</v>
      </c>
      <c r="D53" s="126"/>
      <c r="E53" s="126"/>
      <c r="F53" s="127">
        <f>SUM('Project 1- Soft Targets'!G3,'Proj 2-Bomb Sq'!G3,'Project 3'!G3,'Project 4'!G3,'Project 5'!G3,'Project 6'!G3,'Project 7 '!G3,'Project 8'!G3,'Project 9'!E22:F22,'Project 10'!E22:F22)</f>
        <v>5500</v>
      </c>
    </row>
    <row r="54" spans="3:6" ht="16">
      <c r="C54" s="128"/>
      <c r="D54" s="129"/>
      <c r="E54" s="129"/>
      <c r="F54" s="130">
        <f>SUM(F50:F53)</f>
        <v>330306.8</v>
      </c>
    </row>
  </sheetData>
  <sheetProtection selectLockedCells="1"/>
  <mergeCells count="4">
    <mergeCell ref="B4:C4"/>
    <mergeCell ref="B6:C6"/>
    <mergeCell ref="B7:C7"/>
    <mergeCell ref="B2:G2"/>
  </mergeCells>
  <printOptions/>
  <pageMargins left="0.25" right="0.25" top="0.75" bottom="0.75" header="0.3" footer="0.3"/>
  <pageSetup horizontalDpi="600" verticalDpi="600" orientation="portrait" r:id="rId1"/>
  <ignoredErrors>
    <ignoredError sqref="F52:F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86"/>
  <sheetViews>
    <sheetView workbookViewId="0" topLeftCell="A1">
      <selection activeCell="D68" sqref="D68"/>
    </sheetView>
  </sheetViews>
  <sheetFormatPr defaultColWidth="8.8515625" defaultRowHeight="12.75"/>
  <cols>
    <col min="1" max="1" width="38.421875" style="0" customWidth="1"/>
    <col min="2" max="2" width="52.7109375" style="0" customWidth="1"/>
  </cols>
  <sheetData>
    <row r="1" ht="9.5" customHeight="1"/>
    <row r="2" spans="1:2" ht="15">
      <c r="A2" s="454" t="s">
        <v>151</v>
      </c>
      <c r="B2" s="453"/>
    </row>
    <row r="3" spans="1:2" ht="15">
      <c r="A3" s="454" t="s">
        <v>152</v>
      </c>
      <c r="B3" s="453"/>
    </row>
    <row r="4" spans="1:2" ht="15">
      <c r="A4" s="454" t="s">
        <v>153</v>
      </c>
      <c r="B4" s="453"/>
    </row>
    <row r="5" spans="1:2" ht="19">
      <c r="A5" s="452" t="s">
        <v>176</v>
      </c>
      <c r="B5" s="453"/>
    </row>
    <row r="6" spans="1:2" ht="19">
      <c r="A6" s="183"/>
      <c r="B6" s="182"/>
    </row>
    <row r="7" spans="1:2" ht="15">
      <c r="A7" s="185" t="s">
        <v>154</v>
      </c>
      <c r="B7" s="187" t="s">
        <v>155</v>
      </c>
    </row>
    <row r="8" spans="1:2" ht="15">
      <c r="A8" s="185"/>
      <c r="B8" s="186"/>
    </row>
    <row r="10" spans="1:2" ht="19">
      <c r="A10" s="219" t="s">
        <v>187</v>
      </c>
      <c r="B10" s="184"/>
    </row>
    <row r="11" spans="1:2" ht="15">
      <c r="A11" s="188"/>
      <c r="B11" s="189"/>
    </row>
    <row r="12" spans="1:2" ht="17.5" customHeight="1">
      <c r="A12" s="188" t="s">
        <v>175</v>
      </c>
      <c r="B12" s="190" t="s">
        <v>245</v>
      </c>
    </row>
    <row r="13" spans="1:2" ht="15">
      <c r="A13" s="220"/>
      <c r="B13" s="191"/>
    </row>
    <row r="14" spans="1:2" ht="15">
      <c r="A14" s="188" t="s">
        <v>178</v>
      </c>
      <c r="B14" s="192" t="s">
        <v>177</v>
      </c>
    </row>
    <row r="15" spans="1:2" ht="15">
      <c r="A15" s="188"/>
      <c r="B15" s="193"/>
    </row>
    <row r="16" spans="1:2" ht="15">
      <c r="A16" s="188" t="s">
        <v>156</v>
      </c>
      <c r="B16" s="189"/>
    </row>
    <row r="17" spans="1:2" ht="15">
      <c r="A17" s="221" t="s">
        <v>157</v>
      </c>
      <c r="B17" s="190" t="s">
        <v>233</v>
      </c>
    </row>
    <row r="18" spans="1:2" ht="15">
      <c r="A18" s="221" t="s">
        <v>158</v>
      </c>
      <c r="B18" s="190" t="s">
        <v>234</v>
      </c>
    </row>
    <row r="19" spans="1:2" ht="15">
      <c r="A19" s="221" t="s">
        <v>159</v>
      </c>
      <c r="B19" s="190" t="s">
        <v>235</v>
      </c>
    </row>
    <row r="20" spans="1:2" ht="15">
      <c r="A20" s="221" t="s">
        <v>160</v>
      </c>
      <c r="B20" s="190"/>
    </row>
    <row r="21" spans="1:2" ht="15">
      <c r="A21" s="221" t="s">
        <v>161</v>
      </c>
      <c r="B21" s="190" t="s">
        <v>236</v>
      </c>
    </row>
    <row r="22" spans="1:2" ht="15">
      <c r="A22" s="221" t="s">
        <v>162</v>
      </c>
      <c r="B22" s="190" t="s">
        <v>237</v>
      </c>
    </row>
    <row r="23" spans="1:2" ht="15">
      <c r="A23" s="222" t="s">
        <v>163</v>
      </c>
      <c r="B23" s="190" t="s">
        <v>238</v>
      </c>
    </row>
    <row r="24" spans="1:2" ht="15">
      <c r="A24" s="188"/>
      <c r="B24" s="189"/>
    </row>
    <row r="25" spans="1:2" ht="15">
      <c r="A25" s="223" t="s">
        <v>164</v>
      </c>
      <c r="B25" s="189"/>
    </row>
    <row r="26" spans="1:2" ht="15">
      <c r="A26" s="221" t="s">
        <v>157</v>
      </c>
      <c r="B26" s="190" t="s">
        <v>246</v>
      </c>
    </row>
    <row r="27" spans="1:2" ht="15">
      <c r="A27" s="221" t="s">
        <v>158</v>
      </c>
      <c r="B27" s="190" t="s">
        <v>239</v>
      </c>
    </row>
    <row r="28" spans="1:2" ht="15">
      <c r="A28" s="221" t="s">
        <v>159</v>
      </c>
      <c r="B28" s="190" t="s">
        <v>235</v>
      </c>
    </row>
    <row r="29" spans="1:2" ht="15">
      <c r="A29" s="221" t="s">
        <v>160</v>
      </c>
      <c r="B29" s="190"/>
    </row>
    <row r="30" spans="1:2" ht="15">
      <c r="A30" s="221" t="s">
        <v>161</v>
      </c>
      <c r="B30" s="190" t="s">
        <v>236</v>
      </c>
    </row>
    <row r="31" spans="1:2" ht="15">
      <c r="A31" s="221" t="s">
        <v>162</v>
      </c>
      <c r="B31" s="190" t="s">
        <v>240</v>
      </c>
    </row>
    <row r="32" spans="1:2" ht="15">
      <c r="A32" s="222" t="s">
        <v>163</v>
      </c>
      <c r="B32" s="190" t="s">
        <v>241</v>
      </c>
    </row>
    <row r="33" spans="1:2" ht="15">
      <c r="A33" s="188"/>
      <c r="B33" s="189"/>
    </row>
    <row r="34" spans="1:2" ht="15">
      <c r="A34" s="223" t="s">
        <v>165</v>
      </c>
      <c r="B34" s="189"/>
    </row>
    <row r="35" spans="1:2" ht="15">
      <c r="A35" s="221" t="s">
        <v>157</v>
      </c>
      <c r="B35" s="190" t="s">
        <v>233</v>
      </c>
    </row>
    <row r="36" spans="1:2" ht="15">
      <c r="A36" s="221" t="s">
        <v>158</v>
      </c>
      <c r="B36" s="190" t="s">
        <v>234</v>
      </c>
    </row>
    <row r="37" spans="1:2" ht="15">
      <c r="A37" s="221" t="s">
        <v>159</v>
      </c>
      <c r="B37" s="190" t="s">
        <v>235</v>
      </c>
    </row>
    <row r="38" spans="1:2" ht="15">
      <c r="A38" s="221" t="s">
        <v>160</v>
      </c>
      <c r="B38" s="190"/>
    </row>
    <row r="39" spans="1:2" ht="15">
      <c r="A39" s="221" t="s">
        <v>161</v>
      </c>
      <c r="B39" s="190" t="s">
        <v>236</v>
      </c>
    </row>
    <row r="40" spans="1:2" ht="15">
      <c r="A40" s="221" t="s">
        <v>162</v>
      </c>
      <c r="B40" s="190" t="s">
        <v>237</v>
      </c>
    </row>
    <row r="41" spans="1:2" ht="15">
      <c r="A41" s="222" t="s">
        <v>163</v>
      </c>
      <c r="B41" s="190" t="s">
        <v>238</v>
      </c>
    </row>
    <row r="42" spans="1:2" ht="15">
      <c r="A42" s="188"/>
      <c r="B42" s="189"/>
    </row>
    <row r="43" spans="1:2" ht="15">
      <c r="A43" s="188" t="s">
        <v>188</v>
      </c>
      <c r="B43" s="189"/>
    </row>
    <row r="44" spans="1:2" ht="15">
      <c r="A44" s="221" t="s">
        <v>157</v>
      </c>
      <c r="B44" s="190" t="s">
        <v>246</v>
      </c>
    </row>
    <row r="45" spans="1:2" ht="15">
      <c r="A45" s="221" t="s">
        <v>158</v>
      </c>
      <c r="B45" s="190" t="s">
        <v>239</v>
      </c>
    </row>
    <row r="46" spans="1:2" ht="15">
      <c r="A46" s="221" t="s">
        <v>159</v>
      </c>
      <c r="B46" s="190" t="s">
        <v>235</v>
      </c>
    </row>
    <row r="47" spans="1:2" ht="15">
      <c r="A47" s="221" t="s">
        <v>160</v>
      </c>
      <c r="B47" s="190"/>
    </row>
    <row r="48" spans="1:2" ht="15">
      <c r="A48" s="221" t="s">
        <v>161</v>
      </c>
      <c r="B48" s="190" t="s">
        <v>236</v>
      </c>
    </row>
    <row r="49" spans="1:2" ht="15">
      <c r="A49" s="221" t="s">
        <v>162</v>
      </c>
      <c r="B49" s="190" t="s">
        <v>240</v>
      </c>
    </row>
    <row r="50" spans="1:2" ht="15">
      <c r="A50" s="222" t="s">
        <v>163</v>
      </c>
      <c r="B50" s="190" t="s">
        <v>241</v>
      </c>
    </row>
    <row r="51" spans="1:2" ht="15">
      <c r="A51" s="224" t="s">
        <v>201</v>
      </c>
      <c r="B51" s="201"/>
    </row>
    <row r="52" spans="1:2" ht="15">
      <c r="A52" s="188"/>
      <c r="B52" s="189"/>
    </row>
    <row r="53" spans="1:2" ht="15">
      <c r="A53" s="223" t="s">
        <v>166</v>
      </c>
      <c r="B53" s="189"/>
    </row>
    <row r="54" spans="1:2" ht="15">
      <c r="A54" s="222" t="s">
        <v>167</v>
      </c>
      <c r="B54" s="242">
        <v>60770236</v>
      </c>
    </row>
    <row r="55" spans="1:2" ht="15">
      <c r="A55" s="222" t="s">
        <v>168</v>
      </c>
      <c r="B55" s="242" t="s">
        <v>242</v>
      </c>
    </row>
    <row r="56" spans="1:2" ht="15">
      <c r="A56" s="188"/>
      <c r="B56" s="189"/>
    </row>
    <row r="57" spans="1:2" ht="15">
      <c r="A57" s="225" t="s">
        <v>189</v>
      </c>
      <c r="B57" s="189"/>
    </row>
    <row r="58" spans="1:2" ht="15">
      <c r="A58" s="221" t="s">
        <v>169</v>
      </c>
      <c r="B58" s="272">
        <v>44377</v>
      </c>
    </row>
    <row r="59" spans="1:2" ht="15">
      <c r="A59" s="221" t="s">
        <v>170</v>
      </c>
      <c r="B59" s="273">
        <v>44136</v>
      </c>
    </row>
    <row r="60" spans="1:2" ht="15">
      <c r="A60" s="221" t="s">
        <v>171</v>
      </c>
      <c r="B60" s="242" t="s">
        <v>243</v>
      </c>
    </row>
    <row r="61" spans="1:2" ht="15">
      <c r="A61" s="221" t="s">
        <v>172</v>
      </c>
      <c r="B61" s="272">
        <v>44521</v>
      </c>
    </row>
    <row r="62" spans="1:2" ht="15">
      <c r="A62" s="221" t="s">
        <v>173</v>
      </c>
      <c r="B62" s="242" t="s">
        <v>244</v>
      </c>
    </row>
    <row r="63" spans="1:2" ht="15">
      <c r="A63" s="221"/>
      <c r="B63" s="201"/>
    </row>
    <row r="64" spans="1:2" ht="15">
      <c r="A64" s="221"/>
      <c r="B64" s="201"/>
    </row>
    <row r="65" spans="1:2" ht="32">
      <c r="A65" s="226" t="s">
        <v>191</v>
      </c>
      <c r="B65" s="455" t="s">
        <v>194</v>
      </c>
    </row>
    <row r="66" spans="1:2" ht="15">
      <c r="A66" s="221"/>
      <c r="B66" s="456"/>
    </row>
    <row r="67" spans="1:2" ht="15">
      <c r="A67" s="221"/>
      <c r="B67" s="456"/>
    </row>
    <row r="68" spans="1:2" ht="52.75" customHeight="1">
      <c r="A68" s="221"/>
      <c r="B68" s="457"/>
    </row>
    <row r="69" spans="1:2" ht="5" customHeight="1">
      <c r="A69" s="221"/>
      <c r="B69" s="227"/>
    </row>
    <row r="70" spans="1:2" ht="65.5" customHeight="1">
      <c r="A70" s="188"/>
      <c r="B70" s="228" t="s">
        <v>193</v>
      </c>
    </row>
    <row r="71" spans="1:2" ht="6.5" customHeight="1">
      <c r="A71" s="188"/>
      <c r="B71" s="229"/>
    </row>
    <row r="72" spans="1:2" ht="35.5" customHeight="1">
      <c r="A72" s="46"/>
      <c r="B72" s="230" t="s">
        <v>195</v>
      </c>
    </row>
    <row r="73" spans="1:2" ht="21" customHeight="1">
      <c r="A73" s="46"/>
      <c r="B73" s="243" t="s">
        <v>248</v>
      </c>
    </row>
    <row r="74" spans="1:2" ht="12.75">
      <c r="A74" s="46"/>
      <c r="B74" s="203"/>
    </row>
    <row r="75" spans="1:2" ht="15">
      <c r="A75" s="223" t="s">
        <v>190</v>
      </c>
      <c r="B75" s="181"/>
    </row>
    <row r="76" spans="1:2" ht="32">
      <c r="A76" s="188"/>
      <c r="B76" s="231" t="s">
        <v>196</v>
      </c>
    </row>
    <row r="77" spans="1:2" ht="15">
      <c r="A77" s="188"/>
      <c r="B77" s="232" t="s">
        <v>199</v>
      </c>
    </row>
    <row r="78" spans="1:2" ht="15">
      <c r="A78" s="188"/>
      <c r="B78" s="232" t="s">
        <v>197</v>
      </c>
    </row>
    <row r="79" spans="1:2" ht="15">
      <c r="A79" s="188"/>
      <c r="B79" s="232" t="s">
        <v>198</v>
      </c>
    </row>
    <row r="80" spans="1:2" ht="15">
      <c r="A80" s="188"/>
      <c r="B80" s="232" t="s">
        <v>200</v>
      </c>
    </row>
    <row r="81" spans="1:2" ht="15">
      <c r="A81" s="188"/>
      <c r="B81" s="233" t="s">
        <v>174</v>
      </c>
    </row>
    <row r="82" ht="12.75">
      <c r="A82" s="46"/>
    </row>
    <row r="83" ht="3.5" customHeight="1">
      <c r="A83" s="188"/>
    </row>
    <row r="84" ht="7.25" customHeight="1" hidden="1">
      <c r="A84" s="188"/>
    </row>
    <row r="85" spans="1:2" ht="26.5" customHeight="1">
      <c r="A85" s="46"/>
      <c r="B85" s="244" t="s">
        <v>246</v>
      </c>
    </row>
    <row r="86" spans="1:2" ht="16">
      <c r="A86" s="46"/>
      <c r="B86" s="204" t="s">
        <v>247</v>
      </c>
    </row>
  </sheetData>
  <sheetProtection selectLockedCells="1"/>
  <mergeCells count="5">
    <mergeCell ref="A5:B5"/>
    <mergeCell ref="A4:B4"/>
    <mergeCell ref="A2:B2"/>
    <mergeCell ref="A3:B3"/>
    <mergeCell ref="B65:B6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8000860214233"/>
    <pageSetUpPr fitToPage="1"/>
  </sheetPr>
  <dimension ref="A1:M65"/>
  <sheetViews>
    <sheetView workbookViewId="0" topLeftCell="A1">
      <selection activeCell="K18" sqref="K18"/>
    </sheetView>
  </sheetViews>
  <sheetFormatPr defaultColWidth="8.8515625" defaultRowHeight="12.75"/>
  <cols>
    <col min="1" max="2" width="3.421875" style="0" customWidth="1"/>
    <col min="3" max="3" width="19.28125" style="0" customWidth="1"/>
    <col min="4" max="4" width="38.28125" style="0" customWidth="1"/>
    <col min="5" max="5" width="27.421875" style="0" customWidth="1"/>
    <col min="6" max="6" width="20.28125" style="0" customWidth="1"/>
    <col min="13" max="13" width="16.421875" style="0" customWidth="1"/>
  </cols>
  <sheetData>
    <row r="1" spans="1:6" ht="24">
      <c r="A1" s="458" t="s">
        <v>82</v>
      </c>
      <c r="B1" s="458"/>
      <c r="C1" s="458"/>
      <c r="D1" s="458"/>
      <c r="E1" s="458"/>
      <c r="F1" s="458"/>
    </row>
    <row r="2" spans="1:6" ht="22.5" customHeight="1" thickBot="1">
      <c r="A2" s="459" t="s">
        <v>3</v>
      </c>
      <c r="B2" s="460"/>
      <c r="C2" s="460"/>
      <c r="D2" s="460"/>
      <c r="E2" s="460"/>
      <c r="F2" s="460"/>
    </row>
    <row r="3" spans="1:6" ht="10.5" customHeight="1">
      <c r="A3" s="32"/>
      <c r="B3" s="461"/>
      <c r="C3" s="465" t="s">
        <v>83</v>
      </c>
      <c r="D3" s="466"/>
      <c r="E3" s="466"/>
      <c r="F3" s="467"/>
    </row>
    <row r="4" spans="1:6" ht="15.5" customHeight="1">
      <c r="A4" s="32"/>
      <c r="B4" s="462"/>
      <c r="C4" s="468"/>
      <c r="D4" s="468"/>
      <c r="E4" s="468"/>
      <c r="F4" s="469"/>
    </row>
    <row r="5" spans="1:6" ht="20">
      <c r="A5" s="32"/>
      <c r="B5" s="161" t="s">
        <v>86</v>
      </c>
      <c r="C5" s="160" t="s">
        <v>87</v>
      </c>
      <c r="D5" s="162" t="s">
        <v>88</v>
      </c>
      <c r="E5" s="162" t="s">
        <v>89</v>
      </c>
      <c r="F5" s="163" t="s">
        <v>90</v>
      </c>
    </row>
    <row r="6" spans="1:6" ht="44.5" customHeight="1">
      <c r="A6" s="32"/>
      <c r="B6" s="171">
        <v>1</v>
      </c>
      <c r="C6" s="164" t="s">
        <v>84</v>
      </c>
      <c r="D6" s="115" t="s">
        <v>116</v>
      </c>
      <c r="E6" s="115" t="s">
        <v>103</v>
      </c>
      <c r="F6" s="205">
        <v>12000</v>
      </c>
    </row>
    <row r="7" spans="1:13" ht="60" customHeight="1">
      <c r="A7" s="45"/>
      <c r="B7" s="167">
        <v>2</v>
      </c>
      <c r="C7" s="164" t="s">
        <v>85</v>
      </c>
      <c r="D7" s="113" t="s">
        <v>123</v>
      </c>
      <c r="E7" s="165">
        <v>44491</v>
      </c>
      <c r="F7" s="205">
        <v>1500</v>
      </c>
      <c r="G7" s="131"/>
      <c r="M7" s="110"/>
    </row>
    <row r="8" spans="1:13" ht="70.25" customHeight="1">
      <c r="A8" s="116"/>
      <c r="B8" s="172">
        <v>3</v>
      </c>
      <c r="C8" s="113" t="s">
        <v>107</v>
      </c>
      <c r="D8" s="113" t="s">
        <v>127</v>
      </c>
      <c r="E8" s="115" t="s">
        <v>124</v>
      </c>
      <c r="F8" s="205">
        <v>11000</v>
      </c>
      <c r="M8" s="110"/>
    </row>
    <row r="9" spans="1:13" ht="123" customHeight="1">
      <c r="A9" s="32"/>
      <c r="B9" s="172">
        <v>4</v>
      </c>
      <c r="C9" s="114" t="s">
        <v>91</v>
      </c>
      <c r="D9" s="173" t="s">
        <v>111</v>
      </c>
      <c r="E9" s="113" t="s">
        <v>125</v>
      </c>
      <c r="F9" s="205">
        <v>0</v>
      </c>
      <c r="M9" s="110"/>
    </row>
    <row r="10" spans="1:6" ht="45.5" customHeight="1">
      <c r="A10" s="32"/>
      <c r="B10" s="167">
        <v>5</v>
      </c>
      <c r="C10" s="112" t="s">
        <v>94</v>
      </c>
      <c r="D10" s="113" t="s">
        <v>93</v>
      </c>
      <c r="E10" s="113" t="s">
        <v>92</v>
      </c>
      <c r="F10" s="205">
        <v>3000</v>
      </c>
    </row>
    <row r="11" spans="1:6" ht="62" customHeight="1">
      <c r="A11" s="32"/>
      <c r="B11" s="167">
        <v>6</v>
      </c>
      <c r="C11" s="112" t="s">
        <v>95</v>
      </c>
      <c r="D11" s="168" t="s">
        <v>126</v>
      </c>
      <c r="E11" s="113" t="s">
        <v>61</v>
      </c>
      <c r="F11" s="205">
        <v>2000</v>
      </c>
    </row>
    <row r="12" spans="1:6" ht="133.5" customHeight="1">
      <c r="A12" s="32"/>
      <c r="B12" s="167">
        <v>7</v>
      </c>
      <c r="C12" s="167" t="s">
        <v>120</v>
      </c>
      <c r="D12" s="168" t="s">
        <v>225</v>
      </c>
      <c r="E12" s="169">
        <v>44580</v>
      </c>
      <c r="F12" s="205">
        <v>500</v>
      </c>
    </row>
    <row r="13" spans="1:6" ht="77.25" customHeight="1">
      <c r="A13" s="32"/>
      <c r="B13" s="167">
        <v>8</v>
      </c>
      <c r="C13" s="166" t="s">
        <v>119</v>
      </c>
      <c r="D13" s="168" t="s">
        <v>109</v>
      </c>
      <c r="E13" s="169" t="s">
        <v>110</v>
      </c>
      <c r="F13" s="205">
        <v>500</v>
      </c>
    </row>
    <row r="14" spans="1:6" ht="73.25" customHeight="1">
      <c r="A14" s="32"/>
      <c r="B14" s="167">
        <v>9</v>
      </c>
      <c r="C14" s="112" t="s">
        <v>96</v>
      </c>
      <c r="D14" s="174" t="s">
        <v>108</v>
      </c>
      <c r="E14" s="113" t="s">
        <v>97</v>
      </c>
      <c r="F14" s="205">
        <v>1000</v>
      </c>
    </row>
    <row r="15" spans="1:6" ht="29.5" customHeight="1">
      <c r="A15" s="32"/>
      <c r="B15" s="463"/>
      <c r="C15" s="464" t="s">
        <v>83</v>
      </c>
      <c r="D15" s="474" t="s">
        <v>88</v>
      </c>
      <c r="E15" s="471" t="s">
        <v>4</v>
      </c>
      <c r="F15" s="470" t="s">
        <v>5</v>
      </c>
    </row>
    <row r="16" spans="1:6" ht="10.25" customHeight="1">
      <c r="A16" s="32"/>
      <c r="B16" s="463"/>
      <c r="C16" s="464"/>
      <c r="D16" s="475"/>
      <c r="E16" s="471"/>
      <c r="F16" s="470"/>
    </row>
    <row r="17" spans="1:6" ht="72" customHeight="1">
      <c r="A17" s="32"/>
      <c r="B17" s="167">
        <v>10</v>
      </c>
      <c r="C17" s="113" t="s">
        <v>104</v>
      </c>
      <c r="D17" s="168" t="s">
        <v>105</v>
      </c>
      <c r="E17" s="113" t="s">
        <v>98</v>
      </c>
      <c r="F17" s="205">
        <v>2000</v>
      </c>
    </row>
    <row r="18" spans="1:6" ht="90" customHeight="1">
      <c r="A18" s="32"/>
      <c r="B18" s="117">
        <v>11</v>
      </c>
      <c r="C18" s="112" t="s">
        <v>113</v>
      </c>
      <c r="D18" s="168" t="s">
        <v>114</v>
      </c>
      <c r="E18" s="118">
        <v>44742</v>
      </c>
      <c r="F18" s="262">
        <v>1000</v>
      </c>
    </row>
    <row r="19" spans="1:6" ht="90" customHeight="1">
      <c r="A19" s="32"/>
      <c r="B19" s="117">
        <v>12</v>
      </c>
      <c r="C19" s="113" t="s">
        <v>229</v>
      </c>
      <c r="D19" s="168" t="s">
        <v>115</v>
      </c>
      <c r="E19" s="118">
        <v>44742</v>
      </c>
      <c r="F19" s="262">
        <v>1000</v>
      </c>
    </row>
    <row r="20" spans="1:6" ht="105.75" customHeight="1">
      <c r="A20" s="32"/>
      <c r="B20" s="117">
        <v>13</v>
      </c>
      <c r="C20" s="112" t="s">
        <v>112</v>
      </c>
      <c r="D20" s="168" t="s">
        <v>121</v>
      </c>
      <c r="E20" s="115" t="s">
        <v>129</v>
      </c>
      <c r="F20" s="262">
        <v>500</v>
      </c>
    </row>
    <row r="21" spans="1:6" ht="86.5" customHeight="1">
      <c r="A21" s="32"/>
      <c r="B21" s="117">
        <v>14</v>
      </c>
      <c r="C21" s="166" t="s">
        <v>122</v>
      </c>
      <c r="D21" s="168" t="s">
        <v>117</v>
      </c>
      <c r="E21" s="169">
        <v>44756</v>
      </c>
      <c r="F21" s="262">
        <v>500</v>
      </c>
    </row>
    <row r="22" spans="1:6" ht="105" customHeight="1">
      <c r="A22" s="32"/>
      <c r="B22" s="170">
        <v>15</v>
      </c>
      <c r="C22" s="175" t="s">
        <v>134</v>
      </c>
      <c r="D22" s="168" t="s">
        <v>137</v>
      </c>
      <c r="E22" s="177" t="s">
        <v>136</v>
      </c>
      <c r="F22" s="262">
        <v>500</v>
      </c>
    </row>
    <row r="23" spans="1:6" ht="119" customHeight="1">
      <c r="A23" s="32"/>
      <c r="B23" s="117">
        <v>16</v>
      </c>
      <c r="C23" s="112" t="s">
        <v>101</v>
      </c>
      <c r="D23" s="113" t="s">
        <v>100</v>
      </c>
      <c r="E23" s="113" t="s">
        <v>99</v>
      </c>
      <c r="F23" s="262">
        <v>6000</v>
      </c>
    </row>
    <row r="24" spans="1:6" ht="33.5" customHeight="1">
      <c r="A24" s="32"/>
      <c r="B24" s="463"/>
      <c r="C24" s="464" t="s">
        <v>83</v>
      </c>
      <c r="D24" s="480" t="s">
        <v>88</v>
      </c>
      <c r="E24" s="471" t="s">
        <v>4</v>
      </c>
      <c r="F24" s="470" t="s">
        <v>5</v>
      </c>
    </row>
    <row r="25" spans="1:6" ht="8" customHeight="1">
      <c r="A25" s="32"/>
      <c r="B25" s="463"/>
      <c r="C25" s="464"/>
      <c r="D25" s="481"/>
      <c r="E25" s="471"/>
      <c r="F25" s="470"/>
    </row>
    <row r="26" spans="1:6" ht="66.75" customHeight="1">
      <c r="A26" s="32"/>
      <c r="B26" s="239">
        <v>17</v>
      </c>
      <c r="C26" s="112" t="s">
        <v>102</v>
      </c>
      <c r="D26" s="113" t="s">
        <v>106</v>
      </c>
      <c r="E26" s="113" t="s">
        <v>128</v>
      </c>
      <c r="F26" s="206">
        <v>2000</v>
      </c>
    </row>
    <row r="27" spans="1:6" ht="73.5" customHeight="1">
      <c r="A27" s="32"/>
      <c r="B27" s="240">
        <v>18</v>
      </c>
      <c r="C27" s="176" t="s">
        <v>118</v>
      </c>
      <c r="D27" s="168" t="s">
        <v>135</v>
      </c>
      <c r="E27" s="118">
        <v>45092</v>
      </c>
      <c r="F27" s="206">
        <v>4000</v>
      </c>
    </row>
    <row r="28" spans="1:6" ht="48">
      <c r="A28" s="32"/>
      <c r="B28" s="117">
        <v>19</v>
      </c>
      <c r="C28" s="112" t="s">
        <v>130</v>
      </c>
      <c r="D28" s="113" t="s">
        <v>131</v>
      </c>
      <c r="E28" s="118">
        <v>45412</v>
      </c>
      <c r="F28" s="206">
        <v>5000</v>
      </c>
    </row>
    <row r="29" spans="1:6" ht="48">
      <c r="A29" s="32"/>
      <c r="B29" s="119">
        <v>20</v>
      </c>
      <c r="C29" s="167" t="s">
        <v>133</v>
      </c>
      <c r="D29" s="174" t="s">
        <v>132</v>
      </c>
      <c r="E29" s="118">
        <v>45412</v>
      </c>
      <c r="F29" s="205">
        <v>1000</v>
      </c>
    </row>
    <row r="30" spans="1:6" ht="23.25" customHeight="1" thickBot="1">
      <c r="A30" s="32"/>
      <c r="B30" s="271"/>
      <c r="C30" s="267"/>
      <c r="D30" s="268"/>
      <c r="E30" s="269" t="s">
        <v>6</v>
      </c>
      <c r="F30" s="270">
        <f>SUM(F6:F14,F17:F23,F26:F29)</f>
        <v>55000</v>
      </c>
    </row>
    <row r="31" spans="1:6" ht="16">
      <c r="A31" s="32"/>
      <c r="B31" s="263"/>
      <c r="C31" s="263"/>
      <c r="D31" s="264"/>
      <c r="E31" s="265"/>
      <c r="F31" s="266"/>
    </row>
    <row r="32" spans="1:6" ht="24">
      <c r="A32" s="32"/>
      <c r="B32" s="38" t="s">
        <v>202</v>
      </c>
      <c r="C32" s="38"/>
      <c r="D32" s="32"/>
      <c r="E32" s="34"/>
      <c r="F32" s="234"/>
    </row>
    <row r="33" spans="1:6" ht="16">
      <c r="A33" s="32"/>
      <c r="B33" s="33"/>
      <c r="C33" s="33"/>
      <c r="D33" s="9" t="s">
        <v>203</v>
      </c>
      <c r="E33" s="34"/>
      <c r="F33" s="235"/>
    </row>
    <row r="34" spans="1:6" ht="16">
      <c r="A34" s="32"/>
      <c r="B34" s="33"/>
      <c r="C34" s="33"/>
      <c r="D34" s="35"/>
      <c r="E34" s="35"/>
      <c r="F34" s="236"/>
    </row>
    <row r="35" spans="1:6" ht="24" customHeight="1">
      <c r="A35" s="32"/>
      <c r="B35" s="476" t="s">
        <v>7</v>
      </c>
      <c r="C35" s="479"/>
      <c r="D35" s="477" t="s">
        <v>246</v>
      </c>
      <c r="E35" s="478"/>
      <c r="F35" s="436">
        <v>44447</v>
      </c>
    </row>
    <row r="36" spans="1:6" ht="17">
      <c r="A36" s="32"/>
      <c r="B36" s="37"/>
      <c r="C36" s="37"/>
      <c r="D36" s="37" t="s">
        <v>8</v>
      </c>
      <c r="E36" s="37"/>
      <c r="F36" s="237" t="s">
        <v>9</v>
      </c>
    </row>
    <row r="37" spans="1:6" ht="9.75" customHeight="1">
      <c r="A37" s="32"/>
      <c r="B37" s="37"/>
      <c r="C37" s="37"/>
      <c r="D37" s="37"/>
      <c r="E37" s="37"/>
      <c r="F37" s="235"/>
    </row>
    <row r="38" spans="1:6" ht="21.5" customHeight="1">
      <c r="A38" s="32"/>
      <c r="B38" s="36"/>
      <c r="C38" s="36"/>
      <c r="D38" s="472" t="s">
        <v>247</v>
      </c>
      <c r="E38" s="473"/>
      <c r="F38" s="43"/>
    </row>
    <row r="39" spans="1:6" ht="17">
      <c r="A39" s="32"/>
      <c r="B39" s="36"/>
      <c r="C39" s="36"/>
      <c r="D39" s="36" t="s">
        <v>10</v>
      </c>
      <c r="E39" s="42"/>
      <c r="F39" s="42"/>
    </row>
    <row r="40" spans="1:6" ht="16">
      <c r="A40" s="32"/>
      <c r="B40" s="36"/>
      <c r="C40" s="36"/>
      <c r="E40" s="36"/>
      <c r="F40" s="42"/>
    </row>
    <row r="41" spans="1:6" ht="16">
      <c r="A41" s="32"/>
      <c r="B41" s="36"/>
      <c r="C41" s="36"/>
      <c r="D41" s="36"/>
      <c r="E41" s="36"/>
      <c r="F41" s="42"/>
    </row>
    <row r="42" spans="1:6" ht="9.75" customHeight="1">
      <c r="A42" s="32"/>
      <c r="B42" s="36"/>
      <c r="C42" s="36"/>
      <c r="D42" s="36"/>
      <c r="E42" s="36"/>
      <c r="F42" s="238"/>
    </row>
    <row r="43" spans="1:6" ht="24">
      <c r="A43" s="32"/>
      <c r="B43" s="38" t="s">
        <v>11</v>
      </c>
      <c r="C43" s="39"/>
      <c r="D43" s="40"/>
      <c r="E43" s="32"/>
      <c r="F43" s="234"/>
    </row>
    <row r="44" spans="1:6" ht="16">
      <c r="A44" s="32"/>
      <c r="B44" s="33"/>
      <c r="C44" s="33"/>
      <c r="D44" s="207" t="s">
        <v>204</v>
      </c>
      <c r="E44" s="35"/>
      <c r="F44" s="236"/>
    </row>
    <row r="45" spans="1:6" ht="16">
      <c r="A45" s="32"/>
      <c r="B45" s="33"/>
      <c r="C45" s="33"/>
      <c r="D45" s="35"/>
      <c r="E45" s="35"/>
      <c r="F45" s="236"/>
    </row>
    <row r="46" spans="1:6" ht="25.5" customHeight="1">
      <c r="A46" s="32"/>
      <c r="B46" s="476" t="s">
        <v>7</v>
      </c>
      <c r="C46" s="479"/>
      <c r="D46" s="477" t="s">
        <v>382</v>
      </c>
      <c r="E46" s="478"/>
      <c r="F46" s="436">
        <v>44447</v>
      </c>
    </row>
    <row r="47" spans="1:6" ht="17">
      <c r="A47" s="32"/>
      <c r="B47" s="37"/>
      <c r="C47" s="37"/>
      <c r="D47" s="37" t="s">
        <v>12</v>
      </c>
      <c r="E47" s="37"/>
      <c r="F47" s="237" t="s">
        <v>9</v>
      </c>
    </row>
    <row r="48" spans="1:6" ht="16">
      <c r="A48" s="32"/>
      <c r="B48" s="476"/>
      <c r="C48" s="476"/>
      <c r="D48" s="476"/>
      <c r="E48" s="32"/>
      <c r="F48" s="32"/>
    </row>
    <row r="49" spans="1:6" ht="22.25" customHeight="1">
      <c r="A49" s="32"/>
      <c r="B49" s="32"/>
      <c r="C49" s="32"/>
      <c r="D49" s="472" t="s">
        <v>250</v>
      </c>
      <c r="E49" s="439"/>
      <c r="F49" s="42"/>
    </row>
    <row r="50" spans="1:6" ht="17">
      <c r="A50" s="32"/>
      <c r="B50" s="32"/>
      <c r="C50" s="32"/>
      <c r="D50" s="36" t="s">
        <v>224</v>
      </c>
      <c r="E50" s="32"/>
      <c r="F50" s="32"/>
    </row>
    <row r="51" spans="1:6" ht="16">
      <c r="A51" s="32"/>
      <c r="B51" s="32"/>
      <c r="C51" s="32"/>
      <c r="D51" s="32"/>
      <c r="E51" s="32"/>
      <c r="F51" s="32"/>
    </row>
    <row r="52" spans="1:6" ht="16">
      <c r="A52" s="32"/>
      <c r="B52" s="32"/>
      <c r="C52" s="32"/>
      <c r="D52" s="32"/>
      <c r="E52" s="32"/>
      <c r="F52" s="32"/>
    </row>
    <row r="53" spans="1:6" ht="16">
      <c r="A53" s="32"/>
      <c r="B53" s="32"/>
      <c r="C53" s="32"/>
      <c r="D53" s="32"/>
      <c r="E53" s="32"/>
      <c r="F53" s="32"/>
    </row>
    <row r="54" spans="1:6" ht="16">
      <c r="A54" s="32"/>
      <c r="B54" s="32"/>
      <c r="C54" s="32"/>
      <c r="D54" s="32"/>
      <c r="E54" s="32"/>
      <c r="F54" s="32"/>
    </row>
    <row r="55" spans="1:6" ht="16">
      <c r="A55" s="32"/>
      <c r="B55" s="32"/>
      <c r="C55" s="32"/>
      <c r="D55" s="32"/>
      <c r="E55" s="32"/>
      <c r="F55" s="32"/>
    </row>
    <row r="56" spans="1:6" ht="16">
      <c r="A56" s="32"/>
      <c r="B56" s="32"/>
      <c r="C56" s="32"/>
      <c r="D56" s="32"/>
      <c r="E56" s="32"/>
      <c r="F56" s="32"/>
    </row>
    <row r="57" spans="1:6" ht="16">
      <c r="A57" s="32"/>
      <c r="B57" s="32"/>
      <c r="C57" s="32"/>
      <c r="D57" s="32"/>
      <c r="E57" s="32"/>
      <c r="F57" s="32"/>
    </row>
    <row r="58" spans="1:6" ht="16">
      <c r="A58" s="32"/>
      <c r="B58" s="32"/>
      <c r="C58" s="32"/>
      <c r="D58" s="32"/>
      <c r="E58" s="32"/>
      <c r="F58" s="32"/>
    </row>
    <row r="59" spans="1:6" ht="16">
      <c r="A59" s="32"/>
      <c r="B59" s="32"/>
      <c r="C59" s="32"/>
      <c r="D59" s="32"/>
      <c r="E59" s="32"/>
      <c r="F59" s="32"/>
    </row>
    <row r="60" spans="1:6" ht="16">
      <c r="A60" s="32"/>
      <c r="B60" s="32"/>
      <c r="C60" s="32"/>
      <c r="D60" s="32"/>
      <c r="E60" s="32"/>
      <c r="F60" s="32"/>
    </row>
    <row r="61" spans="1:6" ht="16">
      <c r="A61" s="9"/>
      <c r="B61" s="32"/>
      <c r="C61" s="32"/>
      <c r="D61" s="32"/>
      <c r="E61" s="32"/>
      <c r="F61" s="32"/>
    </row>
    <row r="62" spans="1:6" ht="16">
      <c r="A62" s="9"/>
      <c r="B62" s="32"/>
      <c r="C62" s="32"/>
      <c r="D62" s="32"/>
      <c r="E62" s="32"/>
      <c r="F62" s="32"/>
    </row>
    <row r="63" spans="2:6" ht="16">
      <c r="B63" s="32"/>
      <c r="C63" s="32"/>
      <c r="D63" s="32"/>
      <c r="E63" s="32"/>
      <c r="F63" s="32"/>
    </row>
    <row r="64" spans="2:6" ht="14">
      <c r="B64" s="9"/>
      <c r="C64" s="9"/>
      <c r="D64" s="9"/>
      <c r="E64" s="9"/>
      <c r="F64" s="9"/>
    </row>
    <row r="65" spans="2:6" ht="14">
      <c r="B65" s="9"/>
      <c r="C65" s="9"/>
      <c r="D65" s="9"/>
      <c r="E65" s="9"/>
      <c r="F65" s="9"/>
    </row>
  </sheetData>
  <sheetProtection selectLockedCells="1"/>
  <protectedRanges>
    <protectedRange sqref="A1:F2" name="Range1"/>
  </protectedRanges>
  <mergeCells count="21">
    <mergeCell ref="D49:E49"/>
    <mergeCell ref="D38:E38"/>
    <mergeCell ref="D15:D16"/>
    <mergeCell ref="B48:D48"/>
    <mergeCell ref="B15:B16"/>
    <mergeCell ref="D35:E35"/>
    <mergeCell ref="D46:E46"/>
    <mergeCell ref="B35:C35"/>
    <mergeCell ref="E24:E25"/>
    <mergeCell ref="B46:C46"/>
    <mergeCell ref="D24:D25"/>
    <mergeCell ref="A1:F1"/>
    <mergeCell ref="A2:F2"/>
    <mergeCell ref="B3:B4"/>
    <mergeCell ref="B24:B25"/>
    <mergeCell ref="C24:C25"/>
    <mergeCell ref="C3:F4"/>
    <mergeCell ref="F24:F25"/>
    <mergeCell ref="F15:F16"/>
    <mergeCell ref="C15:C16"/>
    <mergeCell ref="E15:E16"/>
  </mergeCells>
  <printOptions/>
  <pageMargins left="0.2" right="0.2" top="0.5" bottom="0.5" header="0.3" footer="0.3"/>
  <pageSetup fitToHeight="0" fitToWidth="1" horizontalDpi="600" verticalDpi="600" orientation="portrait" scale="93" r:id="rId1"/>
  <rowBreaks count="2" manualBreakCount="2">
    <brk id="14" max="16383" man="1"/>
    <brk id="23" max="16383" man="1"/>
  </rowBreaks>
  <colBreaks count="1" manualBreakCount="1">
    <brk id="4"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BCBA-5C0F-BA43-BB8C-CD00320A1C67}">
  <dimension ref="A1:K45"/>
  <sheetViews>
    <sheetView tabSelected="1" zoomScale="102" zoomScaleNormal="102" workbookViewId="0" topLeftCell="A1">
      <selection activeCell="C19" sqref="C19"/>
    </sheetView>
  </sheetViews>
  <sheetFormatPr defaultColWidth="11.421875" defaultRowHeight="12.75"/>
  <cols>
    <col min="1" max="1" width="7.140625" style="0" customWidth="1"/>
    <col min="3" max="3" width="66.421875" style="0" customWidth="1"/>
    <col min="4" max="4" width="22.00390625" style="0" customWidth="1"/>
    <col min="5" max="5" width="10.7109375" style="0" customWidth="1"/>
    <col min="6" max="6" width="10.8515625" style="0" customWidth="1"/>
    <col min="8" max="8" width="11.140625" style="0" bestFit="1" customWidth="1"/>
    <col min="9" max="9" width="2.140625" style="385" customWidth="1"/>
    <col min="10" max="10" width="20.8515625" style="0" customWidth="1"/>
  </cols>
  <sheetData>
    <row r="1" spans="1:9" s="417" customFormat="1" ht="18">
      <c r="A1" s="412"/>
      <c r="B1" s="413" t="s">
        <v>251</v>
      </c>
      <c r="C1" s="414" t="s">
        <v>262</v>
      </c>
      <c r="D1" s="415" t="s">
        <v>252</v>
      </c>
      <c r="E1" s="414"/>
      <c r="F1" s="414"/>
      <c r="G1" s="414"/>
      <c r="H1" s="416"/>
      <c r="I1" s="416"/>
    </row>
    <row r="2" spans="1:9" ht="14" thickBot="1">
      <c r="A2" s="274"/>
      <c r="B2" s="275"/>
      <c r="D2" s="276"/>
      <c r="H2" s="277"/>
      <c r="I2" s="277"/>
    </row>
    <row r="3" spans="1:9" ht="14" thickBot="1">
      <c r="A3" s="274"/>
      <c r="B3" s="275"/>
      <c r="D3" s="482"/>
      <c r="E3" s="483"/>
      <c r="F3" s="483"/>
      <c r="G3" s="484"/>
      <c r="H3" s="277"/>
      <c r="I3" s="277"/>
    </row>
    <row r="4" spans="1:9" ht="14" thickBot="1">
      <c r="A4" s="278" t="s">
        <v>253</v>
      </c>
      <c r="B4" s="279" t="s">
        <v>254</v>
      </c>
      <c r="C4" s="280" t="s">
        <v>255</v>
      </c>
      <c r="D4" s="375" t="s">
        <v>2</v>
      </c>
      <c r="E4" s="281" t="s">
        <v>1</v>
      </c>
      <c r="F4" s="282" t="s">
        <v>47</v>
      </c>
      <c r="G4" s="282" t="s">
        <v>256</v>
      </c>
      <c r="H4" s="283" t="s">
        <v>257</v>
      </c>
      <c r="I4" s="419"/>
    </row>
    <row r="5" spans="1:11" s="305" customFormat="1" ht="14" customHeight="1">
      <c r="A5" s="302">
        <v>1</v>
      </c>
      <c r="B5" s="303">
        <v>13</v>
      </c>
      <c r="C5" s="304" t="s">
        <v>352</v>
      </c>
      <c r="D5" s="313">
        <f>'Project 1- Soft Targets'!$E$3</f>
        <v>88940</v>
      </c>
      <c r="E5" s="372"/>
      <c r="F5" s="373"/>
      <c r="G5" s="316">
        <f>D5</f>
        <v>88940</v>
      </c>
      <c r="H5" s="317">
        <f aca="true" t="shared" si="0" ref="H5:H20">D5+E5+F5</f>
        <v>88940</v>
      </c>
      <c r="I5" s="404"/>
      <c r="K5" s="387"/>
    </row>
    <row r="6" spans="1:9" s="305" customFormat="1" ht="14" customHeight="1">
      <c r="A6" s="302">
        <v>3</v>
      </c>
      <c r="B6" s="309">
        <v>9</v>
      </c>
      <c r="C6" s="304" t="str">
        <f>'Project 3'!$A$4</f>
        <v>Search &amp; Rescue Training Classes</v>
      </c>
      <c r="D6" s="374"/>
      <c r="E6" s="314">
        <f>'Project 3'!$H$3</f>
        <v>23300</v>
      </c>
      <c r="F6" s="373"/>
      <c r="G6" s="316"/>
      <c r="H6" s="317">
        <f t="shared" si="0"/>
        <v>23300</v>
      </c>
      <c r="I6" s="404"/>
    </row>
    <row r="7" spans="1:10" s="401" customFormat="1" ht="14" customHeight="1">
      <c r="A7" s="397">
        <f aca="true" t="shared" si="1" ref="A7:A18">A6+1</f>
        <v>4</v>
      </c>
      <c r="B7" s="406">
        <v>4</v>
      </c>
      <c r="C7" s="398" t="str">
        <f>'Project 4'!$A$4</f>
        <v>Portable Command Posts &amp; Salamander System</v>
      </c>
      <c r="D7" s="399">
        <f>'Project 4'!$E$3</f>
        <v>55950</v>
      </c>
      <c r="E7" s="407"/>
      <c r="F7" s="408"/>
      <c r="G7" s="399"/>
      <c r="H7" s="400">
        <f t="shared" si="0"/>
        <v>55950</v>
      </c>
      <c r="I7" s="403"/>
      <c r="J7" s="402" t="s">
        <v>378</v>
      </c>
    </row>
    <row r="8" spans="1:9" s="305" customFormat="1" ht="14" customHeight="1">
      <c r="A8" s="302">
        <f t="shared" si="1"/>
        <v>5</v>
      </c>
      <c r="B8" s="310">
        <v>13</v>
      </c>
      <c r="C8" s="306" t="str">
        <f>'Project 5'!$A$4</f>
        <v>Region 4 Active Violence Training</v>
      </c>
      <c r="D8" s="315"/>
      <c r="E8" s="315">
        <f>'Project 5'!$F$3</f>
        <v>32448</v>
      </c>
      <c r="F8" s="315">
        <f>'Project 5'!$G$3</f>
        <v>5500</v>
      </c>
      <c r="G8" s="316">
        <f>H8</f>
        <v>37948</v>
      </c>
      <c r="H8" s="317">
        <f t="shared" si="0"/>
        <v>37948</v>
      </c>
      <c r="I8" s="404"/>
    </row>
    <row r="9" spans="1:9" s="305" customFormat="1" ht="14" customHeight="1">
      <c r="A9" s="302">
        <f t="shared" si="1"/>
        <v>6</v>
      </c>
      <c r="B9" s="310">
        <v>10</v>
      </c>
      <c r="C9" s="306" t="str">
        <f>'Project 6'!$A$4</f>
        <v>CERRIT Hazardous Materials Team Operations and Sustainment</v>
      </c>
      <c r="D9" s="315">
        <f>'Project 6'!$E$3</f>
        <v>62221</v>
      </c>
      <c r="E9" s="315">
        <f>'Project 6'!$F$3</f>
        <v>8000</v>
      </c>
      <c r="F9" s="373"/>
      <c r="G9" s="316"/>
      <c r="H9" s="317">
        <f t="shared" si="0"/>
        <v>70221</v>
      </c>
      <c r="I9" s="404"/>
    </row>
    <row r="10" spans="1:9" s="305" customFormat="1" ht="14" customHeight="1">
      <c r="A10" s="302">
        <f t="shared" si="1"/>
        <v>7</v>
      </c>
      <c r="B10" s="310">
        <v>5</v>
      </c>
      <c r="C10" s="306" t="str">
        <f>'Project 7 '!$A$4</f>
        <v>CT - IMT4 Regional Team Support</v>
      </c>
      <c r="D10" s="318">
        <f>'Project 7 '!$E$3</f>
        <v>5000</v>
      </c>
      <c r="E10" s="315"/>
      <c r="F10" s="315"/>
      <c r="G10" s="316"/>
      <c r="H10" s="319">
        <f t="shared" si="0"/>
        <v>5000</v>
      </c>
      <c r="I10" s="405"/>
    </row>
    <row r="11" spans="1:10" s="401" customFormat="1" ht="14" customHeight="1">
      <c r="A11" s="397">
        <f t="shared" si="1"/>
        <v>8</v>
      </c>
      <c r="B11" s="409">
        <v>3</v>
      </c>
      <c r="C11" s="398" t="str">
        <f>'Project 8'!$A$4</f>
        <v>Electronic Message Boards (2)</v>
      </c>
      <c r="D11" s="399">
        <v>0</v>
      </c>
      <c r="E11" s="399"/>
      <c r="F11" s="399"/>
      <c r="G11" s="410"/>
      <c r="H11" s="400">
        <f t="shared" si="0"/>
        <v>0</v>
      </c>
      <c r="I11" s="403"/>
      <c r="J11" s="402" t="s">
        <v>358</v>
      </c>
    </row>
    <row r="12" spans="1:9" ht="14" customHeight="1">
      <c r="A12" s="284">
        <f t="shared" si="1"/>
        <v>9</v>
      </c>
      <c r="B12" s="311">
        <v>3</v>
      </c>
      <c r="C12" s="285" t="str">
        <f>'Project 9'!$A$4</f>
        <v>Maintenance Fund for RESF3 Equipment</v>
      </c>
      <c r="D12" s="315">
        <f>'Project 9'!$E$3</f>
        <v>5000</v>
      </c>
      <c r="E12" s="315"/>
      <c r="F12" s="320"/>
      <c r="G12" s="316"/>
      <c r="H12" s="317">
        <f t="shared" si="0"/>
        <v>5000</v>
      </c>
      <c r="I12" s="404"/>
    </row>
    <row r="13" spans="1:9" ht="14" customHeight="1">
      <c r="A13" s="284">
        <f t="shared" si="1"/>
        <v>10</v>
      </c>
      <c r="B13" s="311">
        <v>5</v>
      </c>
      <c r="C13" s="287" t="str">
        <f>'Project 10'!$A$4</f>
        <v>IMT 4 North Trailer Support</v>
      </c>
      <c r="D13" s="320">
        <f>'Project 10'!$E$3</f>
        <v>10000</v>
      </c>
      <c r="E13" s="320"/>
      <c r="F13" s="320"/>
      <c r="G13" s="316"/>
      <c r="H13" s="317">
        <f t="shared" si="0"/>
        <v>10000</v>
      </c>
      <c r="I13" s="404"/>
    </row>
    <row r="14" spans="1:10" s="401" customFormat="1" ht="14" customHeight="1">
      <c r="A14" s="397">
        <f t="shared" si="1"/>
        <v>11</v>
      </c>
      <c r="B14" s="409">
        <v>5</v>
      </c>
      <c r="C14" s="411" t="str">
        <f>'Project 11'!$A$4</f>
        <v>IMT 4 South Trailer Support</v>
      </c>
      <c r="D14" s="399">
        <v>0</v>
      </c>
      <c r="E14" s="399"/>
      <c r="F14" s="399"/>
      <c r="G14" s="399"/>
      <c r="H14" s="400">
        <f t="shared" si="0"/>
        <v>0</v>
      </c>
      <c r="I14" s="403"/>
      <c r="J14" s="402" t="s">
        <v>359</v>
      </c>
    </row>
    <row r="15" spans="1:9" ht="14" customHeight="1">
      <c r="A15" s="284">
        <f t="shared" si="1"/>
        <v>12</v>
      </c>
      <c r="B15" s="311">
        <v>5</v>
      </c>
      <c r="C15" s="287" t="str">
        <f>'Project 12'!$A$4</f>
        <v>Connected Solutions Group (CSG) Mobile Command Center</v>
      </c>
      <c r="D15" s="320">
        <f>'Project 12'!$E$3</f>
        <v>3800</v>
      </c>
      <c r="E15" s="320"/>
      <c r="F15" s="320"/>
      <c r="G15" s="316"/>
      <c r="H15" s="317">
        <f t="shared" si="0"/>
        <v>3800</v>
      </c>
      <c r="I15" s="404"/>
    </row>
    <row r="16" spans="1:10" s="401" customFormat="1" ht="14" customHeight="1">
      <c r="A16" s="397">
        <f t="shared" si="1"/>
        <v>13</v>
      </c>
      <c r="B16" s="409">
        <v>5</v>
      </c>
      <c r="C16" s="411" t="str">
        <f>'Project 13'!$A$4</f>
        <v>IMT Support Equipment Trailer Replacement</v>
      </c>
      <c r="D16" s="399">
        <v>0</v>
      </c>
      <c r="E16" s="399"/>
      <c r="F16" s="399"/>
      <c r="G16" s="399"/>
      <c r="H16" s="400">
        <f t="shared" si="0"/>
        <v>0</v>
      </c>
      <c r="I16" s="403"/>
      <c r="J16" s="402" t="s">
        <v>377</v>
      </c>
    </row>
    <row r="17" spans="1:9" ht="14" customHeight="1">
      <c r="A17" s="284">
        <f t="shared" si="1"/>
        <v>14</v>
      </c>
      <c r="B17" s="311">
        <v>20</v>
      </c>
      <c r="C17" s="287" t="str">
        <f>'Project 14'!$A$4</f>
        <v>Sustainment for Marine Group</v>
      </c>
      <c r="D17" s="320">
        <f>'Project 14'!$E$3</f>
        <v>15130</v>
      </c>
      <c r="E17" s="320"/>
      <c r="F17" s="320"/>
      <c r="G17" s="316"/>
      <c r="H17" s="319">
        <f t="shared" si="0"/>
        <v>15130</v>
      </c>
      <c r="I17" s="405"/>
    </row>
    <row r="18" spans="1:9" ht="14" customHeight="1">
      <c r="A18" s="284">
        <f t="shared" si="1"/>
        <v>15</v>
      </c>
      <c r="B18" s="311">
        <v>5</v>
      </c>
      <c r="C18" s="285" t="str">
        <f>'Project 15 '!$A$4</f>
        <v>ARES Trailer Support and Radio Email Project</v>
      </c>
      <c r="D18" s="320">
        <f>'Project 15 '!$E$3</f>
        <v>5000</v>
      </c>
      <c r="E18" s="320"/>
      <c r="F18" s="320"/>
      <c r="G18" s="316"/>
      <c r="H18" s="317">
        <f t="shared" si="0"/>
        <v>5000</v>
      </c>
      <c r="I18" s="404"/>
    </row>
    <row r="19" spans="1:9" s="432" customFormat="1" ht="14" customHeight="1">
      <c r="A19" s="284">
        <v>16</v>
      </c>
      <c r="B19" s="311">
        <v>8</v>
      </c>
      <c r="C19" s="285" t="str">
        <f>'Project 16'!$A$4</f>
        <v>Shelving/Awning/ Generator for Health Trailer</v>
      </c>
      <c r="D19" s="320">
        <f>'Project 16'!$H$3</f>
        <v>5000</v>
      </c>
      <c r="E19" s="320"/>
      <c r="F19" s="320"/>
      <c r="G19" s="316"/>
      <c r="H19" s="317">
        <f t="shared" si="0"/>
        <v>5000</v>
      </c>
      <c r="I19" s="404"/>
    </row>
    <row r="20" spans="1:9" ht="14" customHeight="1">
      <c r="A20" s="284">
        <v>17</v>
      </c>
      <c r="B20" s="311"/>
      <c r="C20" s="289" t="s">
        <v>308</v>
      </c>
      <c r="D20" s="320">
        <f>'Project 17'!$H$3</f>
        <v>5017.8</v>
      </c>
      <c r="E20" s="320"/>
      <c r="F20" s="320"/>
      <c r="G20" s="316"/>
      <c r="H20" s="317">
        <f t="shared" si="0"/>
        <v>5017.8</v>
      </c>
      <c r="I20" s="404"/>
    </row>
    <row r="21" spans="1:9" ht="14" customHeight="1">
      <c r="A21" s="284"/>
      <c r="B21" s="312"/>
      <c r="C21" s="289"/>
      <c r="D21" s="320"/>
      <c r="E21" s="320"/>
      <c r="F21" s="320"/>
      <c r="G21" s="316"/>
      <c r="H21" s="317"/>
      <c r="I21" s="404"/>
    </row>
    <row r="22" spans="1:9" ht="14" customHeight="1" thickBot="1">
      <c r="A22" s="290"/>
      <c r="B22" s="288"/>
      <c r="C22" s="285"/>
      <c r="D22" s="320"/>
      <c r="E22" s="320"/>
      <c r="F22" s="320"/>
      <c r="G22" s="316"/>
      <c r="H22" s="317"/>
      <c r="I22" s="404"/>
    </row>
    <row r="23" spans="1:9" ht="14" customHeight="1" thickBot="1">
      <c r="A23" s="291"/>
      <c r="B23" s="291"/>
      <c r="C23" s="292" t="s">
        <v>258</v>
      </c>
      <c r="D23" s="321">
        <f>SUM(D5:D22)</f>
        <v>261058.8</v>
      </c>
      <c r="E23" s="321">
        <f>SUM(E5:E22)</f>
        <v>63748</v>
      </c>
      <c r="F23" s="321">
        <f>SUM(F5:F22)</f>
        <v>5500</v>
      </c>
      <c r="G23" s="321">
        <f>SUM(G5:G22)</f>
        <v>126888</v>
      </c>
      <c r="H23" s="322">
        <f>SUM(H5:H22)</f>
        <v>330306.8</v>
      </c>
      <c r="I23" s="424"/>
    </row>
    <row r="24" spans="1:10" ht="12.75">
      <c r="A24" s="274"/>
      <c r="B24" s="275"/>
      <c r="D24" s="276"/>
      <c r="H24" s="293"/>
      <c r="I24" s="425"/>
      <c r="J24" s="393"/>
    </row>
    <row r="25" spans="1:9" ht="12.75">
      <c r="A25" s="274"/>
      <c r="B25" s="286"/>
      <c r="D25" s="294" t="s">
        <v>259</v>
      </c>
      <c r="H25" s="293">
        <f>'[1]Agent Budget '!$E$25</f>
        <v>55000</v>
      </c>
      <c r="I25" s="425"/>
    </row>
    <row r="26" spans="1:9" ht="12.75">
      <c r="A26" s="274"/>
      <c r="B26" s="286"/>
      <c r="D26" s="276"/>
      <c r="H26" s="277"/>
      <c r="I26" s="426"/>
    </row>
    <row r="27" spans="1:9" ht="12.75">
      <c r="A27" s="274"/>
      <c r="B27" s="286"/>
      <c r="D27" s="295" t="s">
        <v>260</v>
      </c>
      <c r="E27" s="296"/>
      <c r="F27" s="296"/>
      <c r="G27" s="296"/>
      <c r="H27" s="297">
        <f>H23+H25</f>
        <v>385306.8</v>
      </c>
      <c r="I27" s="427"/>
    </row>
    <row r="28" spans="1:9" ht="12.75">
      <c r="A28" s="274"/>
      <c r="B28" s="286"/>
      <c r="D28" s="276"/>
      <c r="H28" s="277"/>
      <c r="I28" s="426"/>
    </row>
    <row r="29" spans="1:9" ht="12.75">
      <c r="A29" s="274"/>
      <c r="B29" s="286"/>
      <c r="D29" s="298" t="s">
        <v>312</v>
      </c>
      <c r="E29" s="299"/>
      <c r="F29" s="299"/>
      <c r="G29" s="299"/>
      <c r="H29" s="300">
        <v>385306.8</v>
      </c>
      <c r="I29" s="425"/>
    </row>
    <row r="30" spans="1:9" ht="12.75">
      <c r="A30" s="274"/>
      <c r="B30" s="286"/>
      <c r="D30" s="276"/>
      <c r="H30" s="277"/>
      <c r="I30" s="426"/>
    </row>
    <row r="31" spans="1:9" ht="12.75">
      <c r="A31" s="274"/>
      <c r="B31" s="286"/>
      <c r="D31" s="301" t="s">
        <v>261</v>
      </c>
      <c r="H31" s="421">
        <f>H29-H27</f>
        <v>0</v>
      </c>
      <c r="I31" s="428"/>
    </row>
    <row r="32" ht="12.75">
      <c r="I32" s="305"/>
    </row>
    <row r="33" ht="12.75">
      <c r="I33" s="305"/>
    </row>
    <row r="34" spans="4:9" ht="12.75">
      <c r="D34" s="383" t="s">
        <v>309</v>
      </c>
      <c r="E34" s="376"/>
      <c r="F34" s="376"/>
      <c r="G34" s="376"/>
      <c r="H34" s="392">
        <v>88362</v>
      </c>
      <c r="I34" s="427"/>
    </row>
    <row r="35" spans="4:9" ht="12.75">
      <c r="D35" s="377"/>
      <c r="E35" s="378"/>
      <c r="F35" s="378"/>
      <c r="G35" s="378"/>
      <c r="H35" s="379"/>
      <c r="I35" s="429"/>
    </row>
    <row r="36" spans="4:9" ht="12.75">
      <c r="D36" s="380" t="s">
        <v>355</v>
      </c>
      <c r="E36" s="388" t="s">
        <v>325</v>
      </c>
      <c r="F36" s="378"/>
      <c r="G36" s="378"/>
      <c r="H36" s="389">
        <v>17100</v>
      </c>
      <c r="I36" s="426"/>
    </row>
    <row r="37" spans="4:9" ht="12.75">
      <c r="D37" s="380" t="s">
        <v>354</v>
      </c>
      <c r="E37" s="388" t="s">
        <v>356</v>
      </c>
      <c r="F37" s="378"/>
      <c r="G37" s="378"/>
      <c r="H37" s="389">
        <v>20000</v>
      </c>
      <c r="I37" s="426"/>
    </row>
    <row r="38" spans="4:9" ht="12.75">
      <c r="D38" s="380" t="s">
        <v>310</v>
      </c>
      <c r="E38" s="388" t="s">
        <v>357</v>
      </c>
      <c r="F38" s="378"/>
      <c r="G38" s="378"/>
      <c r="H38" s="389">
        <v>22600</v>
      </c>
      <c r="I38" s="426"/>
    </row>
    <row r="39" spans="4:9" ht="12.75">
      <c r="D39" s="380" t="s">
        <v>353</v>
      </c>
      <c r="E39" s="388" t="s">
        <v>340</v>
      </c>
      <c r="F39" s="378"/>
      <c r="G39" s="378"/>
      <c r="H39" s="389">
        <v>14076</v>
      </c>
      <c r="I39" s="426"/>
    </row>
    <row r="40" spans="4:9" s="385" customFormat="1" ht="12.75">
      <c r="D40" s="381" t="s">
        <v>379</v>
      </c>
      <c r="E40" s="434" t="s">
        <v>380</v>
      </c>
      <c r="F40" s="382"/>
      <c r="G40" s="382"/>
      <c r="H40" s="433">
        <v>14586</v>
      </c>
      <c r="I40" s="429"/>
    </row>
    <row r="41" spans="4:9" ht="12.75">
      <c r="D41" s="380" t="s">
        <v>73</v>
      </c>
      <c r="E41" s="378"/>
      <c r="F41" s="378"/>
      <c r="G41" s="378"/>
      <c r="H41" s="389">
        <f>H36+H37+H38+H39+H40</f>
        <v>88362</v>
      </c>
      <c r="I41" s="426"/>
    </row>
    <row r="42" spans="4:9" ht="12.75">
      <c r="D42" s="377"/>
      <c r="E42" s="378"/>
      <c r="F42" s="378"/>
      <c r="G42" s="378"/>
      <c r="H42" s="379"/>
      <c r="I42" s="429"/>
    </row>
    <row r="43" spans="4:9" ht="12.75">
      <c r="D43" s="381" t="s">
        <v>311</v>
      </c>
      <c r="E43" s="382"/>
      <c r="F43" s="382"/>
      <c r="G43" s="382"/>
      <c r="H43" s="390">
        <f>H34-H41</f>
        <v>0</v>
      </c>
      <c r="I43" s="430"/>
    </row>
    <row r="45" spans="7:9" ht="12.75">
      <c r="G45" s="131"/>
      <c r="H45" s="391"/>
      <c r="I45" s="391"/>
    </row>
  </sheetData>
  <mergeCells count="1">
    <mergeCell ref="D3:G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8000860214233"/>
    <pageSetUpPr fitToPage="1"/>
  </sheetPr>
  <dimension ref="A1:K63"/>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25" t="s">
        <v>18</v>
      </c>
      <c r="B2" s="26"/>
      <c r="C2" s="26"/>
      <c r="D2" s="28" t="s">
        <v>0</v>
      </c>
      <c r="E2" s="28" t="s">
        <v>2</v>
      </c>
      <c r="F2" s="28" t="s">
        <v>1</v>
      </c>
      <c r="G2" s="28" t="s">
        <v>14</v>
      </c>
      <c r="H2" s="28" t="s">
        <v>15</v>
      </c>
      <c r="I2" s="30" t="s">
        <v>56</v>
      </c>
      <c r="K2" s="7"/>
    </row>
    <row r="3" spans="1:11" s="6" customFormat="1" ht="21" thickBot="1">
      <c r="A3" s="29" t="s">
        <v>19</v>
      </c>
      <c r="B3" s="495"/>
      <c r="C3" s="496"/>
      <c r="D3" s="31">
        <f>SUM(B22)</f>
        <v>0</v>
      </c>
      <c r="E3" s="31">
        <f>SUM(C22)</f>
        <v>88940</v>
      </c>
      <c r="F3" s="31">
        <f>SUM(E22)</f>
        <v>0</v>
      </c>
      <c r="G3" s="31">
        <f>SUM(G22)</f>
        <v>0</v>
      </c>
      <c r="H3" s="44">
        <f>SUM(D3:G3)</f>
        <v>88940</v>
      </c>
      <c r="I3" s="109">
        <f>SUM(E24)</f>
        <v>88940</v>
      </c>
      <c r="K3" s="8"/>
    </row>
    <row r="4" spans="1:11" s="6" customFormat="1" ht="32" customHeight="1">
      <c r="A4" s="488" t="s">
        <v>221</v>
      </c>
      <c r="B4" s="489"/>
      <c r="C4" s="490"/>
      <c r="D4" s="497" t="s">
        <v>21</v>
      </c>
      <c r="E4" s="498"/>
      <c r="F4" s="498"/>
      <c r="G4" s="498"/>
      <c r="H4" s="499"/>
      <c r="I4" s="21"/>
      <c r="K4" s="8"/>
    </row>
    <row r="5" spans="1:11" s="6" customFormat="1" ht="19">
      <c r="A5" s="505" t="s">
        <v>222</v>
      </c>
      <c r="B5" s="506"/>
      <c r="C5" s="506"/>
      <c r="D5" s="15"/>
      <c r="E5" s="16"/>
      <c r="F5" s="16"/>
      <c r="G5" s="16"/>
      <c r="H5" s="16"/>
      <c r="I5" s="17"/>
      <c r="K5" s="8"/>
    </row>
    <row r="6" spans="1:11" s="6" customFormat="1" ht="14">
      <c r="A6" s="501" t="s">
        <v>326</v>
      </c>
      <c r="B6" s="502"/>
      <c r="C6" s="502"/>
      <c r="D6" s="502"/>
      <c r="E6" s="502"/>
      <c r="F6" s="502"/>
      <c r="G6" s="502"/>
      <c r="H6" s="502"/>
      <c r="I6" s="507"/>
      <c r="K6" s="8"/>
    </row>
    <row r="7" spans="1:11" s="6" customFormat="1" ht="14">
      <c r="A7" s="508"/>
      <c r="B7" s="509"/>
      <c r="C7" s="509"/>
      <c r="D7" s="509"/>
      <c r="E7" s="509"/>
      <c r="F7" s="509"/>
      <c r="G7" s="509"/>
      <c r="H7" s="509"/>
      <c r="I7" s="510"/>
      <c r="K7" s="8"/>
    </row>
    <row r="8" spans="1:11" s="6" customFormat="1" ht="14">
      <c r="A8" s="508"/>
      <c r="B8" s="509"/>
      <c r="C8" s="509"/>
      <c r="D8" s="509"/>
      <c r="E8" s="509"/>
      <c r="F8" s="509"/>
      <c r="G8" s="509"/>
      <c r="H8" s="509"/>
      <c r="I8" s="510"/>
      <c r="K8" s="8"/>
    </row>
    <row r="9" spans="1:11" s="6" customFormat="1" ht="42" customHeight="1">
      <c r="A9" s="508"/>
      <c r="B9" s="509"/>
      <c r="C9" s="509"/>
      <c r="D9" s="509"/>
      <c r="E9" s="509"/>
      <c r="F9" s="509"/>
      <c r="G9" s="509"/>
      <c r="H9" s="509"/>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0"/>
      <c r="E11" s="20"/>
      <c r="F11" s="20"/>
      <c r="G11" s="20"/>
      <c r="H11" s="20"/>
      <c r="I11" s="21"/>
      <c r="K11" s="8"/>
    </row>
    <row r="12" spans="1:11" s="6" customFormat="1" ht="20">
      <c r="A12" s="108" t="s">
        <v>16</v>
      </c>
      <c r="B12" s="500" t="s">
        <v>20</v>
      </c>
      <c r="C12" s="500"/>
      <c r="D12" s="500"/>
      <c r="E12" s="500"/>
      <c r="F12" s="500"/>
      <c r="G12" s="500"/>
      <c r="H12" s="22"/>
      <c r="I12" s="11"/>
      <c r="K12" s="8"/>
    </row>
    <row r="13" spans="1:11" s="6" customFormat="1" ht="15">
      <c r="A13" s="501"/>
      <c r="B13" s="502"/>
      <c r="C13" s="502"/>
      <c r="D13" s="502"/>
      <c r="E13" s="502"/>
      <c r="F13" s="502"/>
      <c r="G13" s="502"/>
      <c r="H13" s="502"/>
      <c r="I13" s="27" t="s">
        <v>17</v>
      </c>
      <c r="K13" s="8"/>
    </row>
    <row r="14" spans="1:11" s="6" customFormat="1" ht="30" customHeight="1">
      <c r="A14" s="511"/>
      <c r="B14" s="512"/>
      <c r="C14" s="512"/>
      <c r="D14" s="512"/>
      <c r="E14" s="512"/>
      <c r="F14" s="512"/>
      <c r="G14" s="512"/>
      <c r="H14" s="512"/>
      <c r="I14" s="307"/>
      <c r="K14" s="8"/>
    </row>
    <row r="15" spans="1:11" s="6" customFormat="1" ht="15">
      <c r="A15" s="501" t="s">
        <v>324</v>
      </c>
      <c r="B15" s="502"/>
      <c r="C15" s="502"/>
      <c r="D15" s="502"/>
      <c r="E15" s="502"/>
      <c r="F15" s="502"/>
      <c r="G15" s="502"/>
      <c r="H15" s="502"/>
      <c r="I15" s="27" t="s">
        <v>17</v>
      </c>
      <c r="K15" s="8"/>
    </row>
    <row r="16" spans="1:11" s="6" customFormat="1" ht="36.75" customHeight="1" thickBot="1">
      <c r="A16" s="503"/>
      <c r="B16" s="504"/>
      <c r="C16" s="504"/>
      <c r="D16" s="504"/>
      <c r="E16" s="504"/>
      <c r="F16" s="504"/>
      <c r="G16" s="504"/>
      <c r="H16" s="504"/>
      <c r="I16" s="308">
        <v>45108</v>
      </c>
      <c r="K16" s="8"/>
    </row>
    <row r="17" spans="1:11" s="6" customFormat="1" ht="12.75" customHeight="1">
      <c r="A17" s="105"/>
      <c r="B17" s="106"/>
      <c r="C17" s="106"/>
      <c r="D17" s="106"/>
      <c r="E17" s="106"/>
      <c r="F17" s="106"/>
      <c r="G17" s="106"/>
      <c r="H17" s="106"/>
      <c r="I17" s="107"/>
      <c r="K17" s="8"/>
    </row>
    <row r="18" spans="1:11" s="6" customFormat="1" ht="15.75" customHeight="1" thickBot="1">
      <c r="A18" s="23"/>
      <c r="B18" s="24"/>
      <c r="C18" s="24"/>
      <c r="D18" s="24"/>
      <c r="E18" s="24"/>
      <c r="F18" s="24"/>
      <c r="G18" s="24"/>
      <c r="H18" s="24"/>
      <c r="I18" s="24"/>
      <c r="K18" s="8"/>
    </row>
    <row r="19" spans="1:11" s="6" customFormat="1" ht="19">
      <c r="A19" s="485" t="s">
        <v>48</v>
      </c>
      <c r="B19" s="486"/>
      <c r="C19" s="486"/>
      <c r="D19" s="486"/>
      <c r="E19" s="486"/>
      <c r="F19" s="486"/>
      <c r="G19" s="486"/>
      <c r="H19" s="486"/>
      <c r="I19" s="487"/>
      <c r="K19" s="8"/>
    </row>
    <row r="20" spans="1:9" ht="16">
      <c r="A20" s="94" t="s">
        <v>49</v>
      </c>
      <c r="B20" s="13"/>
      <c r="C20" s="13"/>
      <c r="D20" s="13"/>
      <c r="E20" s="13"/>
      <c r="F20" s="13"/>
      <c r="G20" s="13"/>
      <c r="H20" s="13"/>
      <c r="I20" s="14"/>
    </row>
    <row r="21" spans="1:9" ht="16">
      <c r="A21" s="12"/>
      <c r="B21" s="95" t="s">
        <v>0</v>
      </c>
      <c r="C21" s="491" t="s">
        <v>2</v>
      </c>
      <c r="D21" s="492"/>
      <c r="E21" s="491" t="s">
        <v>1</v>
      </c>
      <c r="F21" s="492"/>
      <c r="G21" s="491" t="s">
        <v>47</v>
      </c>
      <c r="H21" s="492"/>
      <c r="I21" s="14"/>
    </row>
    <row r="22" spans="1:9" ht="22.5" customHeight="1">
      <c r="A22" s="12"/>
      <c r="B22" s="216">
        <v>0</v>
      </c>
      <c r="C22" s="493">
        <f>84640+4300</f>
        <v>88940</v>
      </c>
      <c r="D22" s="494"/>
      <c r="E22" s="493"/>
      <c r="F22" s="494"/>
      <c r="G22" s="493">
        <v>0</v>
      </c>
      <c r="H22" s="494"/>
      <c r="I22" s="14"/>
    </row>
    <row r="23" spans="1:9" ht="14.25" customHeight="1">
      <c r="A23" s="12"/>
      <c r="B23" s="101"/>
      <c r="C23" s="102"/>
      <c r="D23" s="103"/>
      <c r="E23" s="102"/>
      <c r="F23" s="103"/>
      <c r="G23" s="102"/>
      <c r="H23" s="103"/>
      <c r="I23" s="14"/>
    </row>
    <row r="24" spans="1:9" ht="23.25" customHeight="1">
      <c r="A24" s="94" t="s">
        <v>57</v>
      </c>
      <c r="B24" s="104"/>
      <c r="C24" s="104"/>
      <c r="D24" s="104"/>
      <c r="E24" s="523">
        <f>C22</f>
        <v>88940</v>
      </c>
      <c r="F24" s="524"/>
      <c r="G24" s="101"/>
      <c r="H24" s="101"/>
      <c r="I24" s="14"/>
    </row>
    <row r="25" spans="1:9" ht="12.75">
      <c r="A25" s="12"/>
      <c r="B25" s="13"/>
      <c r="C25" s="13"/>
      <c r="D25" s="13"/>
      <c r="E25" s="13"/>
      <c r="F25" s="13"/>
      <c r="G25" s="13"/>
      <c r="H25" s="13"/>
      <c r="I25" s="14"/>
    </row>
    <row r="26" spans="1:9" ht="6.75" customHeight="1" thickBot="1">
      <c r="A26" s="96"/>
      <c r="B26" s="97"/>
      <c r="C26" s="97"/>
      <c r="D26" s="97"/>
      <c r="E26" s="97"/>
      <c r="F26" s="97"/>
      <c r="G26" s="97"/>
      <c r="H26" s="97"/>
      <c r="I26" s="98"/>
    </row>
    <row r="28" spans="1:4" ht="19">
      <c r="A28" s="48" t="s">
        <v>50</v>
      </c>
      <c r="B28" s="99" t="s">
        <v>144</v>
      </c>
      <c r="C28" s="99"/>
      <c r="D28" s="99"/>
    </row>
    <row r="29" spans="1:4" ht="7.5" customHeight="1">
      <c r="A29" s="99"/>
      <c r="B29" s="99"/>
      <c r="C29" s="99"/>
      <c r="D29" s="99"/>
    </row>
    <row r="30" spans="1:4" ht="16">
      <c r="A30" s="100" t="s">
        <v>55</v>
      </c>
      <c r="B30" s="99"/>
      <c r="C30" s="99"/>
      <c r="D30" s="99"/>
    </row>
    <row r="31" spans="1:4" ht="11.25" customHeight="1">
      <c r="A31" s="99"/>
      <c r="B31" s="99"/>
      <c r="C31" s="99"/>
      <c r="D31" s="99"/>
    </row>
    <row r="32" spans="1:4" ht="16">
      <c r="A32" s="179" t="s">
        <v>140</v>
      </c>
      <c r="B32" s="99"/>
      <c r="C32" s="99"/>
      <c r="D32" s="99"/>
    </row>
    <row r="33" spans="1:4" ht="16">
      <c r="A33" s="179" t="s">
        <v>141</v>
      </c>
      <c r="B33" s="99"/>
      <c r="C33" s="99"/>
      <c r="D33" s="99"/>
    </row>
    <row r="34" spans="1:4" ht="16">
      <c r="A34" s="99"/>
      <c r="B34" s="99"/>
      <c r="C34" s="99"/>
      <c r="D34" s="99"/>
    </row>
    <row r="35" ht="16">
      <c r="A35" s="93" t="s">
        <v>142</v>
      </c>
    </row>
    <row r="36" ht="16">
      <c r="A36" s="100" t="s">
        <v>143</v>
      </c>
    </row>
    <row r="38" spans="1:9" ht="12.75">
      <c r="A38" s="514"/>
      <c r="B38" s="515"/>
      <c r="C38" s="515"/>
      <c r="D38" s="515"/>
      <c r="E38" s="515"/>
      <c r="F38" s="515"/>
      <c r="G38" s="515"/>
      <c r="H38" s="515"/>
      <c r="I38" s="516"/>
    </row>
    <row r="39" spans="1:9" ht="12.75">
      <c r="A39" s="517"/>
      <c r="B39" s="518"/>
      <c r="C39" s="518"/>
      <c r="D39" s="518"/>
      <c r="E39" s="518"/>
      <c r="F39" s="518"/>
      <c r="G39" s="518"/>
      <c r="H39" s="518"/>
      <c r="I39" s="519"/>
    </row>
    <row r="40" spans="1:9" ht="12.75">
      <c r="A40" s="517"/>
      <c r="B40" s="518"/>
      <c r="C40" s="518"/>
      <c r="D40" s="518"/>
      <c r="E40" s="518"/>
      <c r="F40" s="518"/>
      <c r="G40" s="518"/>
      <c r="H40" s="518"/>
      <c r="I40" s="519"/>
    </row>
    <row r="41" spans="1:9" ht="12.75">
      <c r="A41" s="517"/>
      <c r="B41" s="518"/>
      <c r="C41" s="518"/>
      <c r="D41" s="518"/>
      <c r="E41" s="518"/>
      <c r="F41" s="518"/>
      <c r="G41" s="518"/>
      <c r="H41" s="518"/>
      <c r="I41" s="519"/>
    </row>
    <row r="42" spans="1:9" ht="12.75">
      <c r="A42" s="517"/>
      <c r="B42" s="518"/>
      <c r="C42" s="518"/>
      <c r="D42" s="518"/>
      <c r="E42" s="518"/>
      <c r="F42" s="518"/>
      <c r="G42" s="518"/>
      <c r="H42" s="518"/>
      <c r="I42" s="519"/>
    </row>
    <row r="43" spans="1:9" ht="12.75">
      <c r="A43" s="517"/>
      <c r="B43" s="518"/>
      <c r="C43" s="518"/>
      <c r="D43" s="518"/>
      <c r="E43" s="518"/>
      <c r="F43" s="518"/>
      <c r="G43" s="518"/>
      <c r="H43" s="518"/>
      <c r="I43" s="519"/>
    </row>
    <row r="44" spans="1:9" ht="12.75">
      <c r="A44" s="517"/>
      <c r="B44" s="518"/>
      <c r="C44" s="518"/>
      <c r="D44" s="518"/>
      <c r="E44" s="518"/>
      <c r="F44" s="518"/>
      <c r="G44" s="518"/>
      <c r="H44" s="518"/>
      <c r="I44" s="519"/>
    </row>
    <row r="45" spans="1:9" ht="12.75">
      <c r="A45" s="517"/>
      <c r="B45" s="518"/>
      <c r="C45" s="518"/>
      <c r="D45" s="518"/>
      <c r="E45" s="518"/>
      <c r="F45" s="518"/>
      <c r="G45" s="518"/>
      <c r="H45" s="518"/>
      <c r="I45" s="519"/>
    </row>
    <row r="46" spans="1:9" ht="12.75">
      <c r="A46" s="517"/>
      <c r="B46" s="518"/>
      <c r="C46" s="518"/>
      <c r="D46" s="518"/>
      <c r="E46" s="518"/>
      <c r="F46" s="518"/>
      <c r="G46" s="518"/>
      <c r="H46" s="518"/>
      <c r="I46" s="519"/>
    </row>
    <row r="47" spans="1:9" ht="12.75">
      <c r="A47" s="517"/>
      <c r="B47" s="518"/>
      <c r="C47" s="518"/>
      <c r="D47" s="518"/>
      <c r="E47" s="518"/>
      <c r="F47" s="518"/>
      <c r="G47" s="518"/>
      <c r="H47" s="518"/>
      <c r="I47" s="519"/>
    </row>
    <row r="48" spans="1:9" ht="12.75">
      <c r="A48" s="517"/>
      <c r="B48" s="518"/>
      <c r="C48" s="518"/>
      <c r="D48" s="518"/>
      <c r="E48" s="518"/>
      <c r="F48" s="518"/>
      <c r="G48" s="518"/>
      <c r="H48" s="518"/>
      <c r="I48" s="519"/>
    </row>
    <row r="49" spans="1:9" ht="12.75">
      <c r="A49" s="517"/>
      <c r="B49" s="518"/>
      <c r="C49" s="518"/>
      <c r="D49" s="518"/>
      <c r="E49" s="518"/>
      <c r="F49" s="518"/>
      <c r="G49" s="518"/>
      <c r="H49" s="518"/>
      <c r="I49" s="519"/>
    </row>
    <row r="50" spans="1:9" ht="12.75">
      <c r="A50" s="517"/>
      <c r="B50" s="518"/>
      <c r="C50" s="518"/>
      <c r="D50" s="518"/>
      <c r="E50" s="518"/>
      <c r="F50" s="518"/>
      <c r="G50" s="518"/>
      <c r="H50" s="518"/>
      <c r="I50" s="519"/>
    </row>
    <row r="51" spans="1:9" ht="12.75">
      <c r="A51" s="517"/>
      <c r="B51" s="518"/>
      <c r="C51" s="518"/>
      <c r="D51" s="518"/>
      <c r="E51" s="518"/>
      <c r="F51" s="518"/>
      <c r="G51" s="518"/>
      <c r="H51" s="518"/>
      <c r="I51" s="519"/>
    </row>
    <row r="52" spans="1:9" ht="12.75">
      <c r="A52" s="517"/>
      <c r="B52" s="518"/>
      <c r="C52" s="518"/>
      <c r="D52" s="518"/>
      <c r="E52" s="518"/>
      <c r="F52" s="518"/>
      <c r="G52" s="518"/>
      <c r="H52" s="518"/>
      <c r="I52" s="519"/>
    </row>
    <row r="53" spans="1:9" ht="12.75">
      <c r="A53" s="517"/>
      <c r="B53" s="518"/>
      <c r="C53" s="518"/>
      <c r="D53" s="518"/>
      <c r="E53" s="518"/>
      <c r="F53" s="518"/>
      <c r="G53" s="518"/>
      <c r="H53" s="518"/>
      <c r="I53" s="519"/>
    </row>
    <row r="54" spans="1:9" ht="12.75">
      <c r="A54" s="517"/>
      <c r="B54" s="518"/>
      <c r="C54" s="518"/>
      <c r="D54" s="518"/>
      <c r="E54" s="518"/>
      <c r="F54" s="518"/>
      <c r="G54" s="518"/>
      <c r="H54" s="518"/>
      <c r="I54" s="519"/>
    </row>
    <row r="55" spans="1:9" ht="12.75">
      <c r="A55" s="517"/>
      <c r="B55" s="518"/>
      <c r="C55" s="518"/>
      <c r="D55" s="518"/>
      <c r="E55" s="518"/>
      <c r="F55" s="518"/>
      <c r="G55" s="518"/>
      <c r="H55" s="518"/>
      <c r="I55" s="519"/>
    </row>
    <row r="56" spans="1:9" ht="12.75">
      <c r="A56" s="517"/>
      <c r="B56" s="518"/>
      <c r="C56" s="518"/>
      <c r="D56" s="518"/>
      <c r="E56" s="518"/>
      <c r="F56" s="518"/>
      <c r="G56" s="518"/>
      <c r="H56" s="518"/>
      <c r="I56" s="519"/>
    </row>
    <row r="57" spans="1:9" ht="12.75">
      <c r="A57" s="517"/>
      <c r="B57" s="518"/>
      <c r="C57" s="518"/>
      <c r="D57" s="518"/>
      <c r="E57" s="518"/>
      <c r="F57" s="518"/>
      <c r="G57" s="518"/>
      <c r="H57" s="518"/>
      <c r="I57" s="519"/>
    </row>
    <row r="58" spans="1:9" ht="12.75">
      <c r="A58" s="517"/>
      <c r="B58" s="518"/>
      <c r="C58" s="518"/>
      <c r="D58" s="518"/>
      <c r="E58" s="518"/>
      <c r="F58" s="518"/>
      <c r="G58" s="518"/>
      <c r="H58" s="518"/>
      <c r="I58" s="519"/>
    </row>
    <row r="59" spans="1:9" ht="12.75">
      <c r="A59" s="517"/>
      <c r="B59" s="518"/>
      <c r="C59" s="518"/>
      <c r="D59" s="518"/>
      <c r="E59" s="518"/>
      <c r="F59" s="518"/>
      <c r="G59" s="518"/>
      <c r="H59" s="518"/>
      <c r="I59" s="519"/>
    </row>
    <row r="60" spans="1:9" ht="12.75">
      <c r="A60" s="517"/>
      <c r="B60" s="518"/>
      <c r="C60" s="518"/>
      <c r="D60" s="518"/>
      <c r="E60" s="518"/>
      <c r="F60" s="518"/>
      <c r="G60" s="518"/>
      <c r="H60" s="518"/>
      <c r="I60" s="519"/>
    </row>
    <row r="61" spans="1:9" ht="12.75">
      <c r="A61" s="517"/>
      <c r="B61" s="518"/>
      <c r="C61" s="518"/>
      <c r="D61" s="518"/>
      <c r="E61" s="518"/>
      <c r="F61" s="518"/>
      <c r="G61" s="518"/>
      <c r="H61" s="518"/>
      <c r="I61" s="519"/>
    </row>
    <row r="62" spans="1:9" ht="12.75">
      <c r="A62" s="517"/>
      <c r="B62" s="518"/>
      <c r="C62" s="518"/>
      <c r="D62" s="518"/>
      <c r="E62" s="518"/>
      <c r="F62" s="518"/>
      <c r="G62" s="518"/>
      <c r="H62" s="518"/>
      <c r="I62" s="519"/>
    </row>
    <row r="63" spans="1:9" ht="12.75">
      <c r="A63" s="520"/>
      <c r="B63" s="521"/>
      <c r="C63" s="521"/>
      <c r="D63" s="521"/>
      <c r="E63" s="521"/>
      <c r="F63" s="521"/>
      <c r="G63" s="521"/>
      <c r="H63" s="521"/>
      <c r="I63" s="522"/>
    </row>
  </sheetData>
  <sheetProtection insertRows="0" selectLockedCells="1"/>
  <protectedRanges>
    <protectedRange sqref="D5:I12 A6:C12 A18:I19 A13:I17" name="Range1"/>
  </protectedRanges>
  <mergeCells count="17">
    <mergeCell ref="A38:I63"/>
    <mergeCell ref="E24:F24"/>
    <mergeCell ref="B3:C3"/>
    <mergeCell ref="D4:H4"/>
    <mergeCell ref="B12:G12"/>
    <mergeCell ref="A15:H16"/>
    <mergeCell ref="A5:C5"/>
    <mergeCell ref="A6:I10"/>
    <mergeCell ref="A13:H14"/>
    <mergeCell ref="A19:I19"/>
    <mergeCell ref="A4:C4"/>
    <mergeCell ref="C21:D21"/>
    <mergeCell ref="C22:D22"/>
    <mergeCell ref="E22:F22"/>
    <mergeCell ref="E21:F21"/>
    <mergeCell ref="G22:H22"/>
    <mergeCell ref="G21:H21"/>
  </mergeCells>
  <printOptions horizontalCentered="1"/>
  <pageMargins left="0.25" right="0.25" top="0.25" bottom="0.17" header="0.2" footer="0.27"/>
  <pageSetup fitToHeight="0" fitToWidth="1" horizontalDpi="600" verticalDpi="600" orientation="portrait"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8000860214233"/>
    <pageSetUpPr fitToPage="1"/>
  </sheetPr>
  <dimension ref="A1:K63"/>
  <sheetViews>
    <sheetView showGridLines="0" workbookViewId="0" topLeftCell="A1">
      <selection activeCell="A6" sqref="A6:I10"/>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25" t="s">
        <v>22</v>
      </c>
      <c r="B2" s="26"/>
      <c r="C2" s="26"/>
      <c r="D2" s="28" t="s">
        <v>0</v>
      </c>
      <c r="E2" s="28" t="s">
        <v>2</v>
      </c>
      <c r="F2" s="28" t="s">
        <v>1</v>
      </c>
      <c r="G2" s="28" t="s">
        <v>14</v>
      </c>
      <c r="H2" s="28" t="s">
        <v>15</v>
      </c>
      <c r="I2" s="30" t="s">
        <v>56</v>
      </c>
      <c r="K2" s="7"/>
    </row>
    <row r="3" spans="1:11" s="6" customFormat="1" ht="21" thickBot="1">
      <c r="A3" s="29" t="s">
        <v>58</v>
      </c>
      <c r="B3" s="495"/>
      <c r="C3" s="496"/>
      <c r="D3" s="31">
        <f>SUM(B22)</f>
        <v>0</v>
      </c>
      <c r="E3" s="31">
        <f>SUM(C22)</f>
        <v>0</v>
      </c>
      <c r="F3" s="31">
        <f>SUM(E22)</f>
        <v>0</v>
      </c>
      <c r="G3" s="31">
        <f>SUM(G22)</f>
        <v>0</v>
      </c>
      <c r="H3" s="44">
        <f>SUM(D3:G3)</f>
        <v>0</v>
      </c>
      <c r="I3" s="109">
        <f>SUM(E24)</f>
        <v>0</v>
      </c>
      <c r="K3" s="8"/>
    </row>
    <row r="4" spans="1:11" s="6" customFormat="1" ht="24" customHeight="1">
      <c r="A4" s="525" t="s">
        <v>223</v>
      </c>
      <c r="B4" s="526"/>
      <c r="C4" s="527"/>
      <c r="D4" s="497" t="s">
        <v>21</v>
      </c>
      <c r="E4" s="498"/>
      <c r="F4" s="498"/>
      <c r="G4" s="498"/>
      <c r="H4" s="499"/>
      <c r="I4" s="21"/>
      <c r="K4" s="8"/>
    </row>
    <row r="5" spans="1:11" s="6" customFormat="1" ht="19">
      <c r="A5" s="505" t="s">
        <v>13</v>
      </c>
      <c r="B5" s="506"/>
      <c r="C5" s="506"/>
      <c r="D5" s="15"/>
      <c r="E5" s="16"/>
      <c r="F5" s="16"/>
      <c r="G5" s="16"/>
      <c r="H5" s="16"/>
      <c r="I5" s="17"/>
      <c r="K5" s="8"/>
    </row>
    <row r="6" spans="1:11" s="6" customFormat="1" ht="14">
      <c r="A6" s="501"/>
      <c r="B6" s="502"/>
      <c r="C6" s="502"/>
      <c r="D6" s="502"/>
      <c r="E6" s="502"/>
      <c r="F6" s="502"/>
      <c r="G6" s="502"/>
      <c r="H6" s="502"/>
      <c r="I6" s="507"/>
      <c r="K6" s="8"/>
    </row>
    <row r="7" spans="1:11" s="6" customFormat="1" ht="14">
      <c r="A7" s="508"/>
      <c r="B7" s="509"/>
      <c r="C7" s="509"/>
      <c r="D7" s="509"/>
      <c r="E7" s="509"/>
      <c r="F7" s="509"/>
      <c r="G7" s="509"/>
      <c r="H7" s="509"/>
      <c r="I7" s="510"/>
      <c r="K7" s="8"/>
    </row>
    <row r="8" spans="1:11" s="6" customFormat="1" ht="14">
      <c r="A8" s="508"/>
      <c r="B8" s="509"/>
      <c r="C8" s="509"/>
      <c r="D8" s="509"/>
      <c r="E8" s="509"/>
      <c r="F8" s="509"/>
      <c r="G8" s="509"/>
      <c r="H8" s="509"/>
      <c r="I8" s="510"/>
      <c r="K8" s="8"/>
    </row>
    <row r="9" spans="1:11" s="6" customFormat="1" ht="42" customHeight="1">
      <c r="A9" s="508"/>
      <c r="B9" s="509"/>
      <c r="C9" s="509"/>
      <c r="D9" s="509"/>
      <c r="E9" s="509"/>
      <c r="F9" s="509"/>
      <c r="G9" s="509"/>
      <c r="H9" s="509"/>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0"/>
      <c r="E11" s="20"/>
      <c r="F11" s="20"/>
      <c r="G11" s="20"/>
      <c r="H11" s="20"/>
      <c r="I11" s="21"/>
      <c r="K11" s="8"/>
    </row>
    <row r="12" spans="1:11" s="6" customFormat="1" ht="20">
      <c r="A12" s="108" t="s">
        <v>16</v>
      </c>
      <c r="B12" s="500" t="s">
        <v>20</v>
      </c>
      <c r="C12" s="500"/>
      <c r="D12" s="500"/>
      <c r="E12" s="500"/>
      <c r="F12" s="500"/>
      <c r="G12" s="500"/>
      <c r="H12" s="22"/>
      <c r="I12" s="11"/>
      <c r="K12" s="8"/>
    </row>
    <row r="13" spans="1:11" s="6" customFormat="1" ht="15">
      <c r="A13" s="501"/>
      <c r="B13" s="502"/>
      <c r="C13" s="502"/>
      <c r="D13" s="502"/>
      <c r="E13" s="502"/>
      <c r="F13" s="502"/>
      <c r="G13" s="502"/>
      <c r="H13" s="502"/>
      <c r="I13" s="27" t="s">
        <v>17</v>
      </c>
      <c r="K13" s="8"/>
    </row>
    <row r="14" spans="1:11" s="6" customFormat="1" ht="30" customHeight="1">
      <c r="A14" s="511"/>
      <c r="B14" s="512"/>
      <c r="C14" s="512"/>
      <c r="D14" s="512"/>
      <c r="E14" s="512"/>
      <c r="F14" s="512"/>
      <c r="G14" s="512"/>
      <c r="H14" s="512"/>
      <c r="I14" s="218"/>
      <c r="K14" s="8"/>
    </row>
    <row r="15" spans="1:11" s="6" customFormat="1" ht="15">
      <c r="A15" s="501"/>
      <c r="B15" s="502"/>
      <c r="C15" s="502"/>
      <c r="D15" s="502"/>
      <c r="E15" s="502"/>
      <c r="F15" s="502"/>
      <c r="G15" s="502"/>
      <c r="H15" s="502"/>
      <c r="I15" s="27"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106"/>
      <c r="C17" s="106"/>
      <c r="D17" s="106"/>
      <c r="E17" s="106"/>
      <c r="F17" s="106"/>
      <c r="G17" s="106"/>
      <c r="H17" s="106"/>
      <c r="I17" s="107"/>
      <c r="K17" s="8"/>
    </row>
    <row r="18" spans="1:11" s="6" customFormat="1" ht="15.75" customHeight="1" thickBot="1">
      <c r="A18" s="23"/>
      <c r="B18" s="24"/>
      <c r="C18" s="24"/>
      <c r="D18" s="24"/>
      <c r="E18" s="24"/>
      <c r="F18" s="24"/>
      <c r="G18" s="24"/>
      <c r="H18" s="24"/>
      <c r="I18" s="24"/>
      <c r="K18" s="8"/>
    </row>
    <row r="19" spans="1:11" s="6" customFormat="1" ht="19">
      <c r="A19" s="485" t="s">
        <v>48</v>
      </c>
      <c r="B19" s="486"/>
      <c r="C19" s="486"/>
      <c r="D19" s="486"/>
      <c r="E19" s="486"/>
      <c r="F19" s="486"/>
      <c r="G19" s="486"/>
      <c r="H19" s="486"/>
      <c r="I19" s="487"/>
      <c r="K19" s="8"/>
    </row>
    <row r="20" spans="1:9" ht="16">
      <c r="A20" s="94" t="s">
        <v>49</v>
      </c>
      <c r="B20" s="13"/>
      <c r="C20" s="13"/>
      <c r="D20" s="13"/>
      <c r="E20" s="13"/>
      <c r="F20" s="13"/>
      <c r="G20" s="13"/>
      <c r="H20" s="13"/>
      <c r="I20" s="14"/>
    </row>
    <row r="21" spans="1:9" ht="16">
      <c r="A21" s="12"/>
      <c r="B21" s="95" t="s">
        <v>0</v>
      </c>
      <c r="C21" s="491" t="s">
        <v>2</v>
      </c>
      <c r="D21" s="492"/>
      <c r="E21" s="491" t="s">
        <v>1</v>
      </c>
      <c r="F21" s="492"/>
      <c r="G21" s="491" t="s">
        <v>47</v>
      </c>
      <c r="H21" s="492"/>
      <c r="I21" s="14"/>
    </row>
    <row r="22" spans="1:9" ht="22.5" customHeight="1">
      <c r="A22" s="12"/>
      <c r="B22" s="216">
        <v>0</v>
      </c>
      <c r="C22" s="493"/>
      <c r="D22" s="494"/>
      <c r="E22" s="493"/>
      <c r="F22" s="494"/>
      <c r="G22" s="493"/>
      <c r="H22" s="494"/>
      <c r="I22" s="14"/>
    </row>
    <row r="23" spans="1:9" ht="14.25" customHeight="1">
      <c r="A23" s="12"/>
      <c r="B23" s="101"/>
      <c r="C23" s="102"/>
      <c r="D23" s="103"/>
      <c r="E23" s="102"/>
      <c r="F23" s="103"/>
      <c r="G23" s="102"/>
      <c r="H23" s="103"/>
      <c r="I23" s="14"/>
    </row>
    <row r="24" spans="1:9" ht="23.25" customHeight="1">
      <c r="A24" s="94" t="s">
        <v>57</v>
      </c>
      <c r="B24" s="104"/>
      <c r="C24" s="104"/>
      <c r="D24" s="104"/>
      <c r="E24" s="523"/>
      <c r="F24" s="524"/>
      <c r="G24" s="101"/>
      <c r="H24" s="101"/>
      <c r="I24" s="14"/>
    </row>
    <row r="25" spans="1:9" ht="12.75">
      <c r="A25" s="12"/>
      <c r="B25" s="13"/>
      <c r="C25" s="13"/>
      <c r="D25" s="13"/>
      <c r="E25" s="13"/>
      <c r="F25" s="13"/>
      <c r="G25" s="13"/>
      <c r="H25" s="13"/>
      <c r="I25" s="14"/>
    </row>
    <row r="26" spans="1:9" ht="6.75" customHeight="1" thickBot="1">
      <c r="A26" s="96"/>
      <c r="B26" s="97"/>
      <c r="C26" s="97"/>
      <c r="D26" s="97"/>
      <c r="E26" s="97"/>
      <c r="F26" s="97"/>
      <c r="G26" s="97"/>
      <c r="H26" s="97"/>
      <c r="I26" s="98"/>
    </row>
    <row r="28" spans="1:4" ht="19">
      <c r="A28" s="48" t="s">
        <v>50</v>
      </c>
      <c r="B28" s="99" t="s">
        <v>148</v>
      </c>
      <c r="C28" s="99"/>
      <c r="D28" s="99"/>
    </row>
    <row r="29" spans="1:4" ht="7.5" customHeight="1">
      <c r="A29" s="99"/>
      <c r="B29" s="99"/>
      <c r="C29" s="99"/>
      <c r="D29" s="99"/>
    </row>
    <row r="30" spans="1:4" ht="16">
      <c r="A30" s="100" t="s">
        <v>55</v>
      </c>
      <c r="B30" s="99"/>
      <c r="C30" s="99"/>
      <c r="D30" s="99"/>
    </row>
    <row r="31" spans="1:4" ht="11.25" customHeight="1">
      <c r="A31" s="99"/>
      <c r="B31" s="99"/>
      <c r="C31" s="99"/>
      <c r="D31" s="99"/>
    </row>
    <row r="32" spans="1:4" ht="16">
      <c r="A32" s="99" t="s">
        <v>52</v>
      </c>
      <c r="B32" s="99"/>
      <c r="C32" s="99"/>
      <c r="D32" s="99"/>
    </row>
    <row r="33" spans="1:4" ht="16">
      <c r="A33" s="99" t="s">
        <v>53</v>
      </c>
      <c r="B33" s="99"/>
      <c r="C33" s="99"/>
      <c r="D33" s="99"/>
    </row>
    <row r="34" spans="1:4" ht="16">
      <c r="A34" s="99" t="s">
        <v>145</v>
      </c>
      <c r="B34" s="99"/>
      <c r="C34" s="99"/>
      <c r="D34" s="99"/>
    </row>
    <row r="35" ht="16">
      <c r="A35" s="93"/>
    </row>
    <row r="36" ht="16">
      <c r="A36" s="100"/>
    </row>
    <row r="38" spans="1:9" ht="12.75">
      <c r="A38" s="514"/>
      <c r="B38" s="515"/>
      <c r="C38" s="515"/>
      <c r="D38" s="515"/>
      <c r="E38" s="515"/>
      <c r="F38" s="515"/>
      <c r="G38" s="515"/>
      <c r="H38" s="515"/>
      <c r="I38" s="516"/>
    </row>
    <row r="39" spans="1:9" ht="12.75">
      <c r="A39" s="517"/>
      <c r="B39" s="518"/>
      <c r="C39" s="518"/>
      <c r="D39" s="518"/>
      <c r="E39" s="518"/>
      <c r="F39" s="518"/>
      <c r="G39" s="518"/>
      <c r="H39" s="518"/>
      <c r="I39" s="519"/>
    </row>
    <row r="40" spans="1:9" ht="12.75">
      <c r="A40" s="517"/>
      <c r="B40" s="518"/>
      <c r="C40" s="518"/>
      <c r="D40" s="518"/>
      <c r="E40" s="518"/>
      <c r="F40" s="518"/>
      <c r="G40" s="518"/>
      <c r="H40" s="518"/>
      <c r="I40" s="519"/>
    </row>
    <row r="41" spans="1:9" ht="12.75">
      <c r="A41" s="517"/>
      <c r="B41" s="518"/>
      <c r="C41" s="518"/>
      <c r="D41" s="518"/>
      <c r="E41" s="518"/>
      <c r="F41" s="518"/>
      <c r="G41" s="518"/>
      <c r="H41" s="518"/>
      <c r="I41" s="519"/>
    </row>
    <row r="42" spans="1:9" ht="12.75">
      <c r="A42" s="517"/>
      <c r="B42" s="518"/>
      <c r="C42" s="518"/>
      <c r="D42" s="518"/>
      <c r="E42" s="518"/>
      <c r="F42" s="518"/>
      <c r="G42" s="518"/>
      <c r="H42" s="518"/>
      <c r="I42" s="519"/>
    </row>
    <row r="43" spans="1:9" ht="12.75">
      <c r="A43" s="517"/>
      <c r="B43" s="518"/>
      <c r="C43" s="518"/>
      <c r="D43" s="518"/>
      <c r="E43" s="518"/>
      <c r="F43" s="518"/>
      <c r="G43" s="518"/>
      <c r="H43" s="518"/>
      <c r="I43" s="519"/>
    </row>
    <row r="44" spans="1:9" ht="12.75">
      <c r="A44" s="517"/>
      <c r="B44" s="518"/>
      <c r="C44" s="518"/>
      <c r="D44" s="518"/>
      <c r="E44" s="518"/>
      <c r="F44" s="518"/>
      <c r="G44" s="518"/>
      <c r="H44" s="518"/>
      <c r="I44" s="519"/>
    </row>
    <row r="45" spans="1:9" ht="12.75">
      <c r="A45" s="517"/>
      <c r="B45" s="518"/>
      <c r="C45" s="518"/>
      <c r="D45" s="518"/>
      <c r="E45" s="518"/>
      <c r="F45" s="518"/>
      <c r="G45" s="518"/>
      <c r="H45" s="518"/>
      <c r="I45" s="519"/>
    </row>
    <row r="46" spans="1:9" ht="12.75">
      <c r="A46" s="517"/>
      <c r="B46" s="518"/>
      <c r="C46" s="518"/>
      <c r="D46" s="518"/>
      <c r="E46" s="518"/>
      <c r="F46" s="518"/>
      <c r="G46" s="518"/>
      <c r="H46" s="518"/>
      <c r="I46" s="519"/>
    </row>
    <row r="47" spans="1:9" ht="12.75">
      <c r="A47" s="517"/>
      <c r="B47" s="518"/>
      <c r="C47" s="518"/>
      <c r="D47" s="518"/>
      <c r="E47" s="518"/>
      <c r="F47" s="518"/>
      <c r="G47" s="518"/>
      <c r="H47" s="518"/>
      <c r="I47" s="519"/>
    </row>
    <row r="48" spans="1:9" ht="12.75">
      <c r="A48" s="517"/>
      <c r="B48" s="518"/>
      <c r="C48" s="518"/>
      <c r="D48" s="518"/>
      <c r="E48" s="518"/>
      <c r="F48" s="518"/>
      <c r="G48" s="518"/>
      <c r="H48" s="518"/>
      <c r="I48" s="519"/>
    </row>
    <row r="49" spans="1:9" ht="12.75">
      <c r="A49" s="517"/>
      <c r="B49" s="518"/>
      <c r="C49" s="518"/>
      <c r="D49" s="518"/>
      <c r="E49" s="518"/>
      <c r="F49" s="518"/>
      <c r="G49" s="518"/>
      <c r="H49" s="518"/>
      <c r="I49" s="519"/>
    </row>
    <row r="50" spans="1:9" ht="12.75">
      <c r="A50" s="517"/>
      <c r="B50" s="518"/>
      <c r="C50" s="518"/>
      <c r="D50" s="518"/>
      <c r="E50" s="518"/>
      <c r="F50" s="518"/>
      <c r="G50" s="518"/>
      <c r="H50" s="518"/>
      <c r="I50" s="519"/>
    </row>
    <row r="51" spans="1:9" ht="12.75">
      <c r="A51" s="517"/>
      <c r="B51" s="518"/>
      <c r="C51" s="518"/>
      <c r="D51" s="518"/>
      <c r="E51" s="518"/>
      <c r="F51" s="518"/>
      <c r="G51" s="518"/>
      <c r="H51" s="518"/>
      <c r="I51" s="519"/>
    </row>
    <row r="52" spans="1:9" ht="12.75">
      <c r="A52" s="517"/>
      <c r="B52" s="518"/>
      <c r="C52" s="518"/>
      <c r="D52" s="518"/>
      <c r="E52" s="518"/>
      <c r="F52" s="518"/>
      <c r="G52" s="518"/>
      <c r="H52" s="518"/>
      <c r="I52" s="519"/>
    </row>
    <row r="53" spans="1:9" ht="12.75">
      <c r="A53" s="517"/>
      <c r="B53" s="518"/>
      <c r="C53" s="518"/>
      <c r="D53" s="518"/>
      <c r="E53" s="518"/>
      <c r="F53" s="518"/>
      <c r="G53" s="518"/>
      <c r="H53" s="518"/>
      <c r="I53" s="519"/>
    </row>
    <row r="54" spans="1:9" ht="12.75">
      <c r="A54" s="517"/>
      <c r="B54" s="518"/>
      <c r="C54" s="518"/>
      <c r="D54" s="518"/>
      <c r="E54" s="518"/>
      <c r="F54" s="518"/>
      <c r="G54" s="518"/>
      <c r="H54" s="518"/>
      <c r="I54" s="519"/>
    </row>
    <row r="55" spans="1:9" ht="12.75">
      <c r="A55" s="517"/>
      <c r="B55" s="518"/>
      <c r="C55" s="518"/>
      <c r="D55" s="518"/>
      <c r="E55" s="518"/>
      <c r="F55" s="518"/>
      <c r="G55" s="518"/>
      <c r="H55" s="518"/>
      <c r="I55" s="519"/>
    </row>
    <row r="56" spans="1:9" ht="12.75">
      <c r="A56" s="517"/>
      <c r="B56" s="518"/>
      <c r="C56" s="518"/>
      <c r="D56" s="518"/>
      <c r="E56" s="518"/>
      <c r="F56" s="518"/>
      <c r="G56" s="518"/>
      <c r="H56" s="518"/>
      <c r="I56" s="519"/>
    </row>
    <row r="57" spans="1:9" ht="12.75">
      <c r="A57" s="517"/>
      <c r="B57" s="518"/>
      <c r="C57" s="518"/>
      <c r="D57" s="518"/>
      <c r="E57" s="518"/>
      <c r="F57" s="518"/>
      <c r="G57" s="518"/>
      <c r="H57" s="518"/>
      <c r="I57" s="519"/>
    </row>
    <row r="58" spans="1:9" ht="12.75">
      <c r="A58" s="517"/>
      <c r="B58" s="518"/>
      <c r="C58" s="518"/>
      <c r="D58" s="518"/>
      <c r="E58" s="518"/>
      <c r="F58" s="518"/>
      <c r="G58" s="518"/>
      <c r="H58" s="518"/>
      <c r="I58" s="519"/>
    </row>
    <row r="59" spans="1:9" ht="12.75">
      <c r="A59" s="517"/>
      <c r="B59" s="518"/>
      <c r="C59" s="518"/>
      <c r="D59" s="518"/>
      <c r="E59" s="518"/>
      <c r="F59" s="518"/>
      <c r="G59" s="518"/>
      <c r="H59" s="518"/>
      <c r="I59" s="519"/>
    </row>
    <row r="60" spans="1:9" ht="12.75">
      <c r="A60" s="517"/>
      <c r="B60" s="518"/>
      <c r="C60" s="518"/>
      <c r="D60" s="518"/>
      <c r="E60" s="518"/>
      <c r="F60" s="518"/>
      <c r="G60" s="518"/>
      <c r="H60" s="518"/>
      <c r="I60" s="519"/>
    </row>
    <row r="61" spans="1:9" ht="12.75">
      <c r="A61" s="517"/>
      <c r="B61" s="518"/>
      <c r="C61" s="518"/>
      <c r="D61" s="518"/>
      <c r="E61" s="518"/>
      <c r="F61" s="518"/>
      <c r="G61" s="518"/>
      <c r="H61" s="518"/>
      <c r="I61" s="519"/>
    </row>
    <row r="62" spans="1:9" ht="12.75">
      <c r="A62" s="517"/>
      <c r="B62" s="518"/>
      <c r="C62" s="518"/>
      <c r="D62" s="518"/>
      <c r="E62" s="518"/>
      <c r="F62" s="518"/>
      <c r="G62" s="518"/>
      <c r="H62" s="518"/>
      <c r="I62" s="519"/>
    </row>
    <row r="63" spans="1:9" ht="12.75">
      <c r="A63" s="520"/>
      <c r="B63" s="521"/>
      <c r="C63" s="521"/>
      <c r="D63" s="521"/>
      <c r="E63" s="521"/>
      <c r="F63" s="521"/>
      <c r="G63" s="521"/>
      <c r="H63" s="521"/>
      <c r="I63" s="522"/>
    </row>
  </sheetData>
  <sheetProtection sheet="1" insertRows="0" selectLockedCells="1"/>
  <protectedRanges>
    <protectedRange sqref="D5:I12 A6:C12 A13:I19" name="Range1"/>
  </protectedRanges>
  <mergeCells count="17">
    <mergeCell ref="C22:D22"/>
    <mergeCell ref="E22:F22"/>
    <mergeCell ref="G22:H22"/>
    <mergeCell ref="E24:F24"/>
    <mergeCell ref="A38:I63"/>
    <mergeCell ref="A13:H14"/>
    <mergeCell ref="A15:H16"/>
    <mergeCell ref="A19:I19"/>
    <mergeCell ref="C21:D21"/>
    <mergeCell ref="E21:F21"/>
    <mergeCell ref="G21:H21"/>
    <mergeCell ref="B3:C3"/>
    <mergeCell ref="D4:H4"/>
    <mergeCell ref="A5:C5"/>
    <mergeCell ref="A6:I10"/>
    <mergeCell ref="B12:G12"/>
    <mergeCell ref="A4:C4"/>
  </mergeCells>
  <printOptions horizontalCentered="1"/>
  <pageMargins left="0.25" right="0.25" top="0.25" bottom="0.17" header="0.2" footer="0.27"/>
  <pageSetup fitToHeight="0" fitToWidth="1" horizontalDpi="600" verticalDpi="600" orientation="portrait" scale="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8000860214233"/>
    <pageSetUpPr fitToPage="1"/>
  </sheetPr>
  <dimension ref="A1:K63"/>
  <sheetViews>
    <sheetView showGridLines="0" workbookViewId="0" topLeftCell="A1">
      <selection activeCell="H3" sqref="H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25" t="s">
        <v>26</v>
      </c>
      <c r="B2" s="26"/>
      <c r="C2" s="26"/>
      <c r="D2" s="28" t="s">
        <v>0</v>
      </c>
      <c r="E2" s="28" t="s">
        <v>2</v>
      </c>
      <c r="F2" s="28" t="s">
        <v>1</v>
      </c>
      <c r="G2" s="28" t="s">
        <v>14</v>
      </c>
      <c r="H2" s="28" t="s">
        <v>15</v>
      </c>
      <c r="I2" s="30" t="s">
        <v>56</v>
      </c>
      <c r="K2" s="7"/>
    </row>
    <row r="3" spans="1:11" s="6" customFormat="1" ht="21" thickBot="1">
      <c r="A3" s="29" t="s">
        <v>23</v>
      </c>
      <c r="B3" s="495"/>
      <c r="C3" s="496"/>
      <c r="D3" s="31">
        <f>SUM(B22)</f>
        <v>0</v>
      </c>
      <c r="E3" s="31">
        <f>SUM(C22)</f>
        <v>0</v>
      </c>
      <c r="F3" s="31">
        <f>4500+4800+10000+4000</f>
        <v>23300</v>
      </c>
      <c r="G3" s="31">
        <f>SUM(G22)</f>
        <v>0</v>
      </c>
      <c r="H3" s="44">
        <f>SUM(D3:G3)</f>
        <v>23300</v>
      </c>
      <c r="I3" s="109">
        <f>SUM(E24)</f>
        <v>0</v>
      </c>
      <c r="K3" s="8"/>
    </row>
    <row r="4" spans="1:11" s="6" customFormat="1" ht="24" customHeight="1">
      <c r="A4" s="528" t="s">
        <v>264</v>
      </c>
      <c r="B4" s="529"/>
      <c r="C4" s="530"/>
      <c r="D4" s="497" t="s">
        <v>21</v>
      </c>
      <c r="E4" s="498"/>
      <c r="F4" s="498"/>
      <c r="G4" s="498"/>
      <c r="H4" s="499"/>
      <c r="I4" s="21"/>
      <c r="K4" s="8"/>
    </row>
    <row r="5" spans="1:11" s="6" customFormat="1" ht="19">
      <c r="A5" s="505" t="s">
        <v>13</v>
      </c>
      <c r="B5" s="506"/>
      <c r="C5" s="506"/>
      <c r="D5" s="15"/>
      <c r="E5" s="16"/>
      <c r="F5" s="16"/>
      <c r="G5" s="16"/>
      <c r="H5" s="16"/>
      <c r="I5" s="17"/>
      <c r="K5" s="8"/>
    </row>
    <row r="6" spans="1:11" s="6" customFormat="1" ht="14">
      <c r="A6" s="501" t="s">
        <v>266</v>
      </c>
      <c r="B6" s="502"/>
      <c r="C6" s="502"/>
      <c r="D6" s="502"/>
      <c r="E6" s="502"/>
      <c r="F6" s="502"/>
      <c r="G6" s="502"/>
      <c r="H6" s="502"/>
      <c r="I6" s="507"/>
      <c r="K6" s="8" t="s">
        <v>265</v>
      </c>
    </row>
    <row r="7" spans="1:11" s="6" customFormat="1" ht="14">
      <c r="A7" s="508"/>
      <c r="B7" s="509"/>
      <c r="C7" s="509"/>
      <c r="D7" s="509"/>
      <c r="E7" s="509"/>
      <c r="F7" s="509"/>
      <c r="G7" s="509"/>
      <c r="H7" s="509"/>
      <c r="I7" s="510"/>
      <c r="K7" s="8"/>
    </row>
    <row r="8" spans="1:11" s="6" customFormat="1" ht="14">
      <c r="A8" s="508"/>
      <c r="B8" s="509"/>
      <c r="C8" s="509"/>
      <c r="D8" s="509"/>
      <c r="E8" s="509"/>
      <c r="F8" s="509"/>
      <c r="G8" s="509"/>
      <c r="H8" s="509"/>
      <c r="I8" s="510"/>
      <c r="K8" s="8"/>
    </row>
    <row r="9" spans="1:11" s="6" customFormat="1" ht="42" customHeight="1">
      <c r="A9" s="508"/>
      <c r="B9" s="509"/>
      <c r="C9" s="509"/>
      <c r="D9" s="509"/>
      <c r="E9" s="509"/>
      <c r="F9" s="509"/>
      <c r="G9" s="509"/>
      <c r="H9" s="509"/>
      <c r="I9" s="510"/>
      <c r="K9" s="8"/>
    </row>
    <row r="10" spans="1:11" s="6" customFormat="1" ht="201" customHeight="1">
      <c r="A10" s="511"/>
      <c r="B10" s="512"/>
      <c r="C10" s="512"/>
      <c r="D10" s="512"/>
      <c r="E10" s="512"/>
      <c r="F10" s="512"/>
      <c r="G10" s="512"/>
      <c r="H10" s="512"/>
      <c r="I10" s="513"/>
      <c r="K10" s="8"/>
    </row>
    <row r="11" spans="1:11" s="6" customFormat="1" ht="17.25" customHeight="1">
      <c r="A11" s="18"/>
      <c r="B11" s="19"/>
      <c r="C11" s="19"/>
      <c r="D11" s="20"/>
      <c r="E11" s="20"/>
      <c r="F11" s="20"/>
      <c r="G11" s="20"/>
      <c r="H11" s="20"/>
      <c r="I11" s="21"/>
      <c r="K11" s="8"/>
    </row>
    <row r="12" spans="1:11" s="6" customFormat="1" ht="20">
      <c r="A12" s="108" t="s">
        <v>16</v>
      </c>
      <c r="B12" s="500" t="s">
        <v>20</v>
      </c>
      <c r="C12" s="500"/>
      <c r="D12" s="500"/>
      <c r="E12" s="500"/>
      <c r="F12" s="500"/>
      <c r="G12" s="500"/>
      <c r="H12" s="22"/>
      <c r="I12" s="11"/>
      <c r="K12" s="8"/>
    </row>
    <row r="13" spans="1:11" s="6" customFormat="1" ht="15">
      <c r="A13" s="501" t="s">
        <v>263</v>
      </c>
      <c r="B13" s="502"/>
      <c r="C13" s="502"/>
      <c r="D13" s="502"/>
      <c r="E13" s="502"/>
      <c r="F13" s="502"/>
      <c r="G13" s="502"/>
      <c r="H13" s="502"/>
      <c r="I13" s="27" t="s">
        <v>17</v>
      </c>
      <c r="K13" s="8"/>
    </row>
    <row r="14" spans="1:11" s="6" customFormat="1" ht="30" customHeight="1">
      <c r="A14" s="511"/>
      <c r="B14" s="512"/>
      <c r="C14" s="512"/>
      <c r="D14" s="512"/>
      <c r="E14" s="512"/>
      <c r="F14" s="512"/>
      <c r="G14" s="512"/>
      <c r="H14" s="512"/>
      <c r="I14" s="218"/>
      <c r="K14" s="8"/>
    </row>
    <row r="15" spans="1:11" s="6" customFormat="1" ht="15">
      <c r="A15" s="501"/>
      <c r="B15" s="502"/>
      <c r="C15" s="502"/>
      <c r="D15" s="502"/>
      <c r="E15" s="502"/>
      <c r="F15" s="502"/>
      <c r="G15" s="502"/>
      <c r="H15" s="502"/>
      <c r="I15" s="27"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106"/>
      <c r="C17" s="106"/>
      <c r="D17" s="106"/>
      <c r="E17" s="106"/>
      <c r="F17" s="106"/>
      <c r="G17" s="106"/>
      <c r="H17" s="106"/>
      <c r="I17" s="107"/>
      <c r="K17" s="8"/>
    </row>
    <row r="18" spans="1:11" s="6" customFormat="1" ht="15.75" customHeight="1" thickBot="1">
      <c r="A18" s="23"/>
      <c r="B18" s="24"/>
      <c r="C18" s="24"/>
      <c r="D18" s="24"/>
      <c r="E18" s="24"/>
      <c r="F18" s="24"/>
      <c r="G18" s="24"/>
      <c r="H18" s="24"/>
      <c r="I18" s="24"/>
      <c r="K18" s="8"/>
    </row>
    <row r="19" spans="1:11" s="6" customFormat="1" ht="19">
      <c r="A19" s="485" t="s">
        <v>48</v>
      </c>
      <c r="B19" s="486"/>
      <c r="C19" s="486"/>
      <c r="D19" s="486"/>
      <c r="E19" s="486"/>
      <c r="F19" s="486"/>
      <c r="G19" s="486"/>
      <c r="H19" s="486"/>
      <c r="I19" s="487"/>
      <c r="K19" s="8"/>
    </row>
    <row r="20" spans="1:9" ht="16">
      <c r="A20" s="94" t="s">
        <v>49</v>
      </c>
      <c r="B20" s="13"/>
      <c r="C20" s="13"/>
      <c r="D20" s="13"/>
      <c r="E20" s="13"/>
      <c r="F20" s="13"/>
      <c r="G20" s="13"/>
      <c r="H20" s="13"/>
      <c r="I20" s="14"/>
    </row>
    <row r="21" spans="1:9" ht="16">
      <c r="A21" s="12"/>
      <c r="B21" s="95" t="s">
        <v>0</v>
      </c>
      <c r="C21" s="491" t="s">
        <v>2</v>
      </c>
      <c r="D21" s="492"/>
      <c r="E21" s="491" t="s">
        <v>1</v>
      </c>
      <c r="F21" s="492"/>
      <c r="G21" s="491" t="s">
        <v>47</v>
      </c>
      <c r="H21" s="492"/>
      <c r="I21" s="14"/>
    </row>
    <row r="22" spans="1:9" ht="22.5" customHeight="1">
      <c r="A22" s="12"/>
      <c r="B22" s="216"/>
      <c r="C22" s="493"/>
      <c r="D22" s="494"/>
      <c r="E22" s="493"/>
      <c r="F22" s="494"/>
      <c r="G22" s="493"/>
      <c r="H22" s="494"/>
      <c r="I22" s="14"/>
    </row>
    <row r="23" spans="1:9" ht="14.25" customHeight="1">
      <c r="A23" s="12"/>
      <c r="B23" s="101"/>
      <c r="C23" s="102"/>
      <c r="D23" s="103"/>
      <c r="E23" s="102"/>
      <c r="F23" s="103"/>
      <c r="G23" s="102"/>
      <c r="H23" s="103"/>
      <c r="I23" s="14"/>
    </row>
    <row r="24" spans="1:9" ht="23.25" customHeight="1">
      <c r="A24" s="94" t="s">
        <v>57</v>
      </c>
      <c r="B24" s="104"/>
      <c r="C24" s="104"/>
      <c r="D24" s="104"/>
      <c r="E24" s="523"/>
      <c r="F24" s="524"/>
      <c r="G24" s="101"/>
      <c r="H24" s="101"/>
      <c r="I24" s="14"/>
    </row>
    <row r="25" spans="1:9" ht="12.75">
      <c r="A25" s="12"/>
      <c r="B25" s="13"/>
      <c r="C25" s="13"/>
      <c r="D25" s="13"/>
      <c r="E25" s="13"/>
      <c r="F25" s="13"/>
      <c r="G25" s="13"/>
      <c r="H25" s="13"/>
      <c r="I25" s="14"/>
    </row>
    <row r="26" spans="1:9" ht="6.75" customHeight="1" thickBot="1">
      <c r="A26" s="96"/>
      <c r="B26" s="97"/>
      <c r="C26" s="97"/>
      <c r="D26" s="97"/>
      <c r="E26" s="97"/>
      <c r="F26" s="97"/>
      <c r="G26" s="97"/>
      <c r="H26" s="97"/>
      <c r="I26" s="98"/>
    </row>
    <row r="28" spans="1:4" ht="19">
      <c r="A28" s="48" t="s">
        <v>50</v>
      </c>
      <c r="B28" s="99"/>
      <c r="C28" s="99"/>
      <c r="D28" s="99"/>
    </row>
    <row r="29" spans="1:4" ht="7.5" customHeight="1">
      <c r="A29" s="99"/>
      <c r="B29" s="99"/>
      <c r="C29" s="99"/>
      <c r="D29" s="99"/>
    </row>
    <row r="30" spans="1:4" ht="16">
      <c r="A30" s="100" t="s">
        <v>55</v>
      </c>
      <c r="B30" s="99"/>
      <c r="C30" s="99"/>
      <c r="D30" s="99"/>
    </row>
    <row r="31" spans="1:4" ht="15" customHeight="1">
      <c r="A31" s="99" t="s">
        <v>51</v>
      </c>
      <c r="B31" s="99"/>
      <c r="C31" s="99"/>
      <c r="D31" s="99"/>
    </row>
    <row r="32" spans="1:4" ht="16">
      <c r="A32" s="99" t="s">
        <v>52</v>
      </c>
      <c r="B32" s="99"/>
      <c r="C32" s="99"/>
      <c r="D32" s="99"/>
    </row>
    <row r="33" spans="1:4" ht="16">
      <c r="A33" s="99" t="s">
        <v>53</v>
      </c>
      <c r="B33" s="99"/>
      <c r="C33" s="99"/>
      <c r="D33" s="99"/>
    </row>
    <row r="34" spans="1:4" ht="16">
      <c r="A34" s="99" t="s">
        <v>145</v>
      </c>
      <c r="B34" s="99"/>
      <c r="C34" s="99"/>
      <c r="D34" s="99"/>
    </row>
    <row r="35" ht="16">
      <c r="A35" s="93" t="s">
        <v>54</v>
      </c>
    </row>
    <row r="36" ht="16">
      <c r="A36" s="100"/>
    </row>
    <row r="38" spans="1:9" ht="12.75">
      <c r="A38" s="514"/>
      <c r="B38" s="515"/>
      <c r="C38" s="515"/>
      <c r="D38" s="515"/>
      <c r="E38" s="515"/>
      <c r="F38" s="515"/>
      <c r="G38" s="515"/>
      <c r="H38" s="515"/>
      <c r="I38" s="516"/>
    </row>
    <row r="39" spans="1:9" ht="12.75">
      <c r="A39" s="517"/>
      <c r="B39" s="518"/>
      <c r="C39" s="518"/>
      <c r="D39" s="518"/>
      <c r="E39" s="518"/>
      <c r="F39" s="518"/>
      <c r="G39" s="518"/>
      <c r="H39" s="518"/>
      <c r="I39" s="519"/>
    </row>
    <row r="40" spans="1:9" ht="12.75">
      <c r="A40" s="517"/>
      <c r="B40" s="518"/>
      <c r="C40" s="518"/>
      <c r="D40" s="518"/>
      <c r="E40" s="518"/>
      <c r="F40" s="518"/>
      <c r="G40" s="518"/>
      <c r="H40" s="518"/>
      <c r="I40" s="519"/>
    </row>
    <row r="41" spans="1:9" ht="12.75">
      <c r="A41" s="517"/>
      <c r="B41" s="518"/>
      <c r="C41" s="518"/>
      <c r="D41" s="518"/>
      <c r="E41" s="518"/>
      <c r="F41" s="518"/>
      <c r="G41" s="518"/>
      <c r="H41" s="518"/>
      <c r="I41" s="519"/>
    </row>
    <row r="42" spans="1:9" ht="12.75">
      <c r="A42" s="517"/>
      <c r="B42" s="518"/>
      <c r="C42" s="518"/>
      <c r="D42" s="518"/>
      <c r="E42" s="518"/>
      <c r="F42" s="518"/>
      <c r="G42" s="518"/>
      <c r="H42" s="518"/>
      <c r="I42" s="519"/>
    </row>
    <row r="43" spans="1:9" ht="12.75">
      <c r="A43" s="517"/>
      <c r="B43" s="518"/>
      <c r="C43" s="518"/>
      <c r="D43" s="518"/>
      <c r="E43" s="518"/>
      <c r="F43" s="518"/>
      <c r="G43" s="518"/>
      <c r="H43" s="518"/>
      <c r="I43" s="519"/>
    </row>
    <row r="44" spans="1:9" ht="12.75">
      <c r="A44" s="517"/>
      <c r="B44" s="518"/>
      <c r="C44" s="518"/>
      <c r="D44" s="518"/>
      <c r="E44" s="518"/>
      <c r="F44" s="518"/>
      <c r="G44" s="518"/>
      <c r="H44" s="518"/>
      <c r="I44" s="519"/>
    </row>
    <row r="45" spans="1:9" ht="12.75">
      <c r="A45" s="517"/>
      <c r="B45" s="518"/>
      <c r="C45" s="518"/>
      <c r="D45" s="518"/>
      <c r="E45" s="518"/>
      <c r="F45" s="518"/>
      <c r="G45" s="518"/>
      <c r="H45" s="518"/>
      <c r="I45" s="519"/>
    </row>
    <row r="46" spans="1:9" ht="12.75">
      <c r="A46" s="517"/>
      <c r="B46" s="518"/>
      <c r="C46" s="518"/>
      <c r="D46" s="518"/>
      <c r="E46" s="518"/>
      <c r="F46" s="518"/>
      <c r="G46" s="518"/>
      <c r="H46" s="518"/>
      <c r="I46" s="519"/>
    </row>
    <row r="47" spans="1:9" ht="12.75">
      <c r="A47" s="517"/>
      <c r="B47" s="518"/>
      <c r="C47" s="518"/>
      <c r="D47" s="518"/>
      <c r="E47" s="518"/>
      <c r="F47" s="518"/>
      <c r="G47" s="518"/>
      <c r="H47" s="518"/>
      <c r="I47" s="519"/>
    </row>
    <row r="48" spans="1:9" ht="12.75">
      <c r="A48" s="517"/>
      <c r="B48" s="518"/>
      <c r="C48" s="518"/>
      <c r="D48" s="518"/>
      <c r="E48" s="518"/>
      <c r="F48" s="518"/>
      <c r="G48" s="518"/>
      <c r="H48" s="518"/>
      <c r="I48" s="519"/>
    </row>
    <row r="49" spans="1:9" ht="12.75">
      <c r="A49" s="517"/>
      <c r="B49" s="518"/>
      <c r="C49" s="518"/>
      <c r="D49" s="518"/>
      <c r="E49" s="518"/>
      <c r="F49" s="518"/>
      <c r="G49" s="518"/>
      <c r="H49" s="518"/>
      <c r="I49" s="519"/>
    </row>
    <row r="50" spans="1:9" ht="12.75">
      <c r="A50" s="517"/>
      <c r="B50" s="518"/>
      <c r="C50" s="518"/>
      <c r="D50" s="518"/>
      <c r="E50" s="518"/>
      <c r="F50" s="518"/>
      <c r="G50" s="518"/>
      <c r="H50" s="518"/>
      <c r="I50" s="519"/>
    </row>
    <row r="51" spans="1:9" ht="12.75">
      <c r="A51" s="517"/>
      <c r="B51" s="518"/>
      <c r="C51" s="518"/>
      <c r="D51" s="518"/>
      <c r="E51" s="518"/>
      <c r="F51" s="518"/>
      <c r="G51" s="518"/>
      <c r="H51" s="518"/>
      <c r="I51" s="519"/>
    </row>
    <row r="52" spans="1:9" ht="12.75">
      <c r="A52" s="517"/>
      <c r="B52" s="518"/>
      <c r="C52" s="518"/>
      <c r="D52" s="518"/>
      <c r="E52" s="518"/>
      <c r="F52" s="518"/>
      <c r="G52" s="518"/>
      <c r="H52" s="518"/>
      <c r="I52" s="519"/>
    </row>
    <row r="53" spans="1:9" ht="12.75">
      <c r="A53" s="517"/>
      <c r="B53" s="518"/>
      <c r="C53" s="518"/>
      <c r="D53" s="518"/>
      <c r="E53" s="518"/>
      <c r="F53" s="518"/>
      <c r="G53" s="518"/>
      <c r="H53" s="518"/>
      <c r="I53" s="519"/>
    </row>
    <row r="54" spans="1:9" ht="12.75">
      <c r="A54" s="517"/>
      <c r="B54" s="518"/>
      <c r="C54" s="518"/>
      <c r="D54" s="518"/>
      <c r="E54" s="518"/>
      <c r="F54" s="518"/>
      <c r="G54" s="518"/>
      <c r="H54" s="518"/>
      <c r="I54" s="519"/>
    </row>
    <row r="55" spans="1:9" ht="12.75">
      <c r="A55" s="517"/>
      <c r="B55" s="518"/>
      <c r="C55" s="518"/>
      <c r="D55" s="518"/>
      <c r="E55" s="518"/>
      <c r="F55" s="518"/>
      <c r="G55" s="518"/>
      <c r="H55" s="518"/>
      <c r="I55" s="519"/>
    </row>
    <row r="56" spans="1:9" ht="12.75">
      <c r="A56" s="517"/>
      <c r="B56" s="518"/>
      <c r="C56" s="518"/>
      <c r="D56" s="518"/>
      <c r="E56" s="518"/>
      <c r="F56" s="518"/>
      <c r="G56" s="518"/>
      <c r="H56" s="518"/>
      <c r="I56" s="519"/>
    </row>
    <row r="57" spans="1:9" ht="12.75">
      <c r="A57" s="517"/>
      <c r="B57" s="518"/>
      <c r="C57" s="518"/>
      <c r="D57" s="518"/>
      <c r="E57" s="518"/>
      <c r="F57" s="518"/>
      <c r="G57" s="518"/>
      <c r="H57" s="518"/>
      <c r="I57" s="519"/>
    </row>
    <row r="58" spans="1:9" ht="12.75">
      <c r="A58" s="517"/>
      <c r="B58" s="518"/>
      <c r="C58" s="518"/>
      <c r="D58" s="518"/>
      <c r="E58" s="518"/>
      <c r="F58" s="518"/>
      <c r="G58" s="518"/>
      <c r="H58" s="518"/>
      <c r="I58" s="519"/>
    </row>
    <row r="59" spans="1:9" ht="12.75">
      <c r="A59" s="517"/>
      <c r="B59" s="518"/>
      <c r="C59" s="518"/>
      <c r="D59" s="518"/>
      <c r="E59" s="518"/>
      <c r="F59" s="518"/>
      <c r="G59" s="518"/>
      <c r="H59" s="518"/>
      <c r="I59" s="519"/>
    </row>
    <row r="60" spans="1:9" ht="12.75">
      <c r="A60" s="517"/>
      <c r="B60" s="518"/>
      <c r="C60" s="518"/>
      <c r="D60" s="518"/>
      <c r="E60" s="518"/>
      <c r="F60" s="518"/>
      <c r="G60" s="518"/>
      <c r="H60" s="518"/>
      <c r="I60" s="519"/>
    </row>
    <row r="61" spans="1:9" ht="12.75">
      <c r="A61" s="517"/>
      <c r="B61" s="518"/>
      <c r="C61" s="518"/>
      <c r="D61" s="518"/>
      <c r="E61" s="518"/>
      <c r="F61" s="518"/>
      <c r="G61" s="518"/>
      <c r="H61" s="518"/>
      <c r="I61" s="519"/>
    </row>
    <row r="62" spans="1:9" ht="12.75">
      <c r="A62" s="517"/>
      <c r="B62" s="518"/>
      <c r="C62" s="518"/>
      <c r="D62" s="518"/>
      <c r="E62" s="518"/>
      <c r="F62" s="518"/>
      <c r="G62" s="518"/>
      <c r="H62" s="518"/>
      <c r="I62" s="519"/>
    </row>
    <row r="63" spans="1:9" ht="12.75">
      <c r="A63" s="520"/>
      <c r="B63" s="521"/>
      <c r="C63" s="521"/>
      <c r="D63" s="521"/>
      <c r="E63" s="521"/>
      <c r="F63" s="521"/>
      <c r="G63" s="521"/>
      <c r="H63" s="521"/>
      <c r="I63" s="522"/>
    </row>
  </sheetData>
  <sheetProtection insertRows="0" selectLockedCells="1"/>
  <protectedRanges>
    <protectedRange sqref="D5:I12 A6:C12 A15:I19 I13:I14" name="Range1"/>
    <protectedRange sqref="A13:H14" name="Range1_1"/>
  </protectedRanges>
  <mergeCells count="17">
    <mergeCell ref="C22:D22"/>
    <mergeCell ref="E22:F22"/>
    <mergeCell ref="G22:H22"/>
    <mergeCell ref="E24:F24"/>
    <mergeCell ref="A38:I63"/>
    <mergeCell ref="A13:H14"/>
    <mergeCell ref="A15:H16"/>
    <mergeCell ref="A19:I19"/>
    <mergeCell ref="C21:D21"/>
    <mergeCell ref="E21:F21"/>
    <mergeCell ref="G21:H21"/>
    <mergeCell ref="B3:C3"/>
    <mergeCell ref="D4:H4"/>
    <mergeCell ref="A5:C5"/>
    <mergeCell ref="A6:I10"/>
    <mergeCell ref="B12:G12"/>
    <mergeCell ref="A4:C4"/>
  </mergeCells>
  <printOptions horizontalCentered="1"/>
  <pageMargins left="0.25" right="0.25" top="0.25" bottom="0.17" header="0.2" footer="0.27"/>
  <pageSetup fitToHeight="0" fitToWidth="1" horizontalDpi="600" verticalDpi="600" orientation="portrait" scale="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8000860214233"/>
    <pageSetUpPr fitToPage="1"/>
  </sheetPr>
  <dimension ref="A1:K63"/>
  <sheetViews>
    <sheetView showGridLines="0" workbookViewId="0" topLeftCell="A1">
      <selection activeCell="E3" sqref="E3"/>
    </sheetView>
  </sheetViews>
  <sheetFormatPr defaultColWidth="9.140625" defaultRowHeight="12.75"/>
  <cols>
    <col min="1" max="1" width="27.8515625" style="2" customWidth="1"/>
    <col min="2" max="2" width="29.421875" style="2" customWidth="1"/>
    <col min="3" max="3" width="20.7109375" style="2" customWidth="1"/>
    <col min="4" max="4" width="12.00390625" style="2" customWidth="1"/>
    <col min="5" max="5" width="14.8515625" style="2" customWidth="1"/>
    <col min="6" max="6" width="14.7109375" style="2" customWidth="1"/>
    <col min="7" max="7" width="13.00390625" style="2" customWidth="1"/>
    <col min="8" max="8" width="17.421875" style="2" customWidth="1"/>
    <col min="9" max="9" width="22.00390625" style="2" customWidth="1"/>
    <col min="10" max="10" width="21.140625" style="1" customWidth="1"/>
    <col min="11" max="11" width="11.7109375" style="1" bestFit="1" customWidth="1"/>
    <col min="12" max="16384" width="9.140625" style="2" customWidth="1"/>
  </cols>
  <sheetData>
    <row r="1" spans="1:9" s="4" customFormat="1" ht="14" thickBot="1">
      <c r="A1" s="3"/>
      <c r="C1" s="5"/>
      <c r="D1" s="5"/>
      <c r="E1" s="5"/>
      <c r="F1" s="5"/>
      <c r="G1" s="5"/>
      <c r="H1" s="5"/>
      <c r="I1" s="5"/>
    </row>
    <row r="2" spans="1:11" s="6" customFormat="1" ht="33" thickBot="1">
      <c r="A2" s="25" t="s">
        <v>25</v>
      </c>
      <c r="B2" s="26"/>
      <c r="C2" s="26"/>
      <c r="D2" s="28" t="s">
        <v>0</v>
      </c>
      <c r="E2" s="28" t="s">
        <v>2</v>
      </c>
      <c r="F2" s="28" t="s">
        <v>1</v>
      </c>
      <c r="G2" s="28" t="s">
        <v>14</v>
      </c>
      <c r="H2" s="28" t="s">
        <v>15</v>
      </c>
      <c r="I2" s="30" t="s">
        <v>56</v>
      </c>
      <c r="K2" s="7"/>
    </row>
    <row r="3" spans="1:11" s="6" customFormat="1" ht="21" thickBot="1">
      <c r="A3" s="29" t="s">
        <v>24</v>
      </c>
      <c r="B3" s="495"/>
      <c r="C3" s="496"/>
      <c r="D3" s="31">
        <f>SUM(B22)</f>
        <v>0</v>
      </c>
      <c r="E3" s="31">
        <f>SUM(C22)</f>
        <v>55950</v>
      </c>
      <c r="F3" s="31">
        <f>SUM(E22)</f>
        <v>0</v>
      </c>
      <c r="G3" s="31">
        <f>SUM(G22)</f>
        <v>0</v>
      </c>
      <c r="H3" s="44">
        <f>SUM(D3:G3)</f>
        <v>55950</v>
      </c>
      <c r="I3" s="109">
        <f>SUM(E24)</f>
        <v>0</v>
      </c>
      <c r="K3" s="8"/>
    </row>
    <row r="4" spans="1:11" s="6" customFormat="1" ht="24" customHeight="1">
      <c r="A4" s="531" t="s">
        <v>267</v>
      </c>
      <c r="B4" s="526"/>
      <c r="C4" s="527"/>
      <c r="D4" s="497" t="s">
        <v>21</v>
      </c>
      <c r="E4" s="498"/>
      <c r="F4" s="498"/>
      <c r="G4" s="498"/>
      <c r="H4" s="499"/>
      <c r="I4" s="21"/>
      <c r="K4" s="8"/>
    </row>
    <row r="5" spans="1:11" s="6" customFormat="1" ht="19">
      <c r="A5" s="505" t="s">
        <v>13</v>
      </c>
      <c r="B5" s="506"/>
      <c r="C5" s="506"/>
      <c r="D5" s="15"/>
      <c r="E5" s="16"/>
      <c r="F5" s="16"/>
      <c r="G5" s="16"/>
      <c r="H5" s="16"/>
      <c r="I5" s="17"/>
      <c r="K5" s="8"/>
    </row>
    <row r="6" spans="1:11" s="6" customFormat="1" ht="14">
      <c r="A6" s="501" t="s">
        <v>268</v>
      </c>
      <c r="B6" s="502"/>
      <c r="C6" s="502"/>
      <c r="D6" s="502"/>
      <c r="E6" s="502"/>
      <c r="F6" s="502"/>
      <c r="G6" s="502"/>
      <c r="H6" s="502"/>
      <c r="I6" s="507"/>
      <c r="K6" s="8"/>
    </row>
    <row r="7" spans="1:11" s="6" customFormat="1" ht="14">
      <c r="A7" s="508"/>
      <c r="B7" s="509"/>
      <c r="C7" s="509"/>
      <c r="D7" s="509"/>
      <c r="E7" s="509"/>
      <c r="F7" s="509"/>
      <c r="G7" s="509"/>
      <c r="H7" s="509"/>
      <c r="I7" s="510"/>
      <c r="K7" s="8"/>
    </row>
    <row r="8" spans="1:11" s="6" customFormat="1" ht="14">
      <c r="A8" s="508"/>
      <c r="B8" s="509"/>
      <c r="C8" s="509"/>
      <c r="D8" s="509"/>
      <c r="E8" s="509"/>
      <c r="F8" s="509"/>
      <c r="G8" s="509"/>
      <c r="H8" s="509"/>
      <c r="I8" s="510"/>
      <c r="K8" s="8"/>
    </row>
    <row r="9" spans="1:11" s="6" customFormat="1" ht="42" customHeight="1">
      <c r="A9" s="508"/>
      <c r="B9" s="509"/>
      <c r="C9" s="509"/>
      <c r="D9" s="509"/>
      <c r="E9" s="509"/>
      <c r="F9" s="509"/>
      <c r="G9" s="509"/>
      <c r="H9" s="509"/>
      <c r="I9" s="510"/>
      <c r="K9" s="8"/>
    </row>
    <row r="10" spans="1:11" s="6" customFormat="1" ht="118.5" customHeight="1">
      <c r="A10" s="511"/>
      <c r="B10" s="512"/>
      <c r="C10" s="512"/>
      <c r="D10" s="512"/>
      <c r="E10" s="512"/>
      <c r="F10" s="512"/>
      <c r="G10" s="512"/>
      <c r="H10" s="512"/>
      <c r="I10" s="513"/>
      <c r="K10" s="8"/>
    </row>
    <row r="11" spans="1:11" s="6" customFormat="1" ht="17.25" customHeight="1">
      <c r="A11" s="18"/>
      <c r="B11" s="19"/>
      <c r="C11" s="19"/>
      <c r="D11" s="20"/>
      <c r="E11" s="20"/>
      <c r="F11" s="20"/>
      <c r="G11" s="20"/>
      <c r="H11" s="20"/>
      <c r="I11" s="21"/>
      <c r="K11" s="8"/>
    </row>
    <row r="12" spans="1:11" s="6" customFormat="1" ht="20">
      <c r="A12" s="108" t="s">
        <v>16</v>
      </c>
      <c r="B12" s="500" t="s">
        <v>20</v>
      </c>
      <c r="C12" s="500"/>
      <c r="D12" s="500"/>
      <c r="E12" s="500"/>
      <c r="F12" s="500"/>
      <c r="G12" s="500"/>
      <c r="H12" s="22"/>
      <c r="I12" s="11"/>
      <c r="K12" s="8"/>
    </row>
    <row r="13" spans="1:11" s="6" customFormat="1" ht="15">
      <c r="A13" s="501"/>
      <c r="B13" s="502"/>
      <c r="C13" s="502"/>
      <c r="D13" s="502"/>
      <c r="E13" s="502"/>
      <c r="F13" s="502"/>
      <c r="G13" s="502"/>
      <c r="H13" s="502"/>
      <c r="I13" s="27" t="s">
        <v>17</v>
      </c>
      <c r="K13" s="8"/>
    </row>
    <row r="14" spans="1:11" s="6" customFormat="1" ht="30" customHeight="1">
      <c r="A14" s="511"/>
      <c r="B14" s="512"/>
      <c r="C14" s="512"/>
      <c r="D14" s="512"/>
      <c r="E14" s="512"/>
      <c r="F14" s="512"/>
      <c r="G14" s="512"/>
      <c r="H14" s="512"/>
      <c r="I14" s="218"/>
      <c r="K14" s="8"/>
    </row>
    <row r="15" spans="1:11" s="6" customFormat="1" ht="15">
      <c r="A15" s="501"/>
      <c r="B15" s="502"/>
      <c r="C15" s="502"/>
      <c r="D15" s="502"/>
      <c r="E15" s="502"/>
      <c r="F15" s="502"/>
      <c r="G15" s="502"/>
      <c r="H15" s="502"/>
      <c r="I15" s="27" t="s">
        <v>17</v>
      </c>
      <c r="K15" s="8"/>
    </row>
    <row r="16" spans="1:11" s="6" customFormat="1" ht="36.75" customHeight="1" thickBot="1">
      <c r="A16" s="503"/>
      <c r="B16" s="504"/>
      <c r="C16" s="504"/>
      <c r="D16" s="504"/>
      <c r="E16" s="504"/>
      <c r="F16" s="504"/>
      <c r="G16" s="504"/>
      <c r="H16" s="504"/>
      <c r="I16" s="217"/>
      <c r="K16" s="8"/>
    </row>
    <row r="17" spans="1:11" s="6" customFormat="1" ht="12.75" customHeight="1">
      <c r="A17" s="105"/>
      <c r="B17" s="106"/>
      <c r="C17" s="106"/>
      <c r="D17" s="106"/>
      <c r="E17" s="106"/>
      <c r="F17" s="106"/>
      <c r="G17" s="106"/>
      <c r="H17" s="106"/>
      <c r="I17" s="107"/>
      <c r="K17" s="8"/>
    </row>
    <row r="18" spans="1:11" s="6" customFormat="1" ht="15.75" customHeight="1" thickBot="1">
      <c r="A18" s="23"/>
      <c r="B18" s="24"/>
      <c r="C18" s="24"/>
      <c r="D18" s="24"/>
      <c r="E18" s="24"/>
      <c r="F18" s="24"/>
      <c r="G18" s="24"/>
      <c r="H18" s="24"/>
      <c r="I18" s="24"/>
      <c r="K18" s="8"/>
    </row>
    <row r="19" spans="1:11" s="6" customFormat="1" ht="19">
      <c r="A19" s="485" t="s">
        <v>48</v>
      </c>
      <c r="B19" s="486"/>
      <c r="C19" s="486"/>
      <c r="D19" s="486"/>
      <c r="E19" s="486"/>
      <c r="F19" s="486"/>
      <c r="G19" s="486"/>
      <c r="H19" s="486"/>
      <c r="I19" s="487"/>
      <c r="K19" s="8"/>
    </row>
    <row r="20" spans="1:9" ht="16">
      <c r="A20" s="94" t="s">
        <v>49</v>
      </c>
      <c r="B20" s="13"/>
      <c r="C20" s="13"/>
      <c r="D20" s="13"/>
      <c r="E20" s="13"/>
      <c r="F20" s="13"/>
      <c r="G20" s="13"/>
      <c r="H20" s="13"/>
      <c r="I20" s="14"/>
    </row>
    <row r="21" spans="1:9" ht="16">
      <c r="A21" s="12"/>
      <c r="B21" s="95" t="s">
        <v>0</v>
      </c>
      <c r="C21" s="491" t="s">
        <v>2</v>
      </c>
      <c r="D21" s="492"/>
      <c r="E21" s="491" t="s">
        <v>1</v>
      </c>
      <c r="F21" s="492"/>
      <c r="G21" s="491" t="s">
        <v>47</v>
      </c>
      <c r="H21" s="492"/>
      <c r="I21" s="14"/>
    </row>
    <row r="22" spans="1:9" ht="22.5" customHeight="1">
      <c r="A22" s="12"/>
      <c r="B22" s="216"/>
      <c r="C22" s="493">
        <v>55950</v>
      </c>
      <c r="D22" s="494"/>
      <c r="E22" s="493"/>
      <c r="F22" s="494"/>
      <c r="G22" s="493"/>
      <c r="H22" s="494"/>
      <c r="I22" s="14"/>
    </row>
    <row r="23" spans="1:9" ht="14.25" customHeight="1">
      <c r="A23" s="12"/>
      <c r="B23" s="101"/>
      <c r="C23" s="102"/>
      <c r="D23" s="103"/>
      <c r="E23" s="102"/>
      <c r="F23" s="103"/>
      <c r="G23" s="102"/>
      <c r="H23" s="103"/>
      <c r="I23" s="14"/>
    </row>
    <row r="24" spans="1:9" ht="23.25" customHeight="1">
      <c r="A24" s="94" t="s">
        <v>57</v>
      </c>
      <c r="B24" s="104"/>
      <c r="C24" s="104"/>
      <c r="D24" s="104"/>
      <c r="E24" s="523"/>
      <c r="F24" s="524"/>
      <c r="G24" s="101"/>
      <c r="H24" s="101"/>
      <c r="I24" s="14"/>
    </row>
    <row r="25" spans="1:9" ht="12.75">
      <c r="A25" s="12"/>
      <c r="B25" s="13"/>
      <c r="C25" s="13"/>
      <c r="D25" s="13"/>
      <c r="E25" s="13"/>
      <c r="F25" s="13"/>
      <c r="G25" s="13"/>
      <c r="H25" s="13"/>
      <c r="I25" s="14"/>
    </row>
    <row r="26" spans="1:9" ht="6.75" customHeight="1" thickBot="1">
      <c r="A26" s="96"/>
      <c r="B26" s="97"/>
      <c r="C26" s="97"/>
      <c r="D26" s="97"/>
      <c r="E26" s="97"/>
      <c r="F26" s="97"/>
      <c r="G26" s="97"/>
      <c r="H26" s="97"/>
      <c r="I26" s="98"/>
    </row>
    <row r="28" spans="1:4" ht="19">
      <c r="A28" s="48" t="s">
        <v>50</v>
      </c>
      <c r="B28" s="99"/>
      <c r="C28" s="99"/>
      <c r="D28" s="99"/>
    </row>
    <row r="29" spans="1:4" ht="7.5" customHeight="1">
      <c r="A29" s="99"/>
      <c r="B29" s="99"/>
      <c r="C29" s="99"/>
      <c r="D29" s="99"/>
    </row>
    <row r="30" spans="1:4" ht="16">
      <c r="A30" s="100" t="s">
        <v>55</v>
      </c>
      <c r="B30" s="99"/>
      <c r="C30" s="99"/>
      <c r="D30" s="99"/>
    </row>
    <row r="31" spans="1:4" ht="11.25" customHeight="1">
      <c r="A31" s="99" t="s">
        <v>51</v>
      </c>
      <c r="B31" s="99"/>
      <c r="C31" s="99"/>
      <c r="D31" s="99"/>
    </row>
    <row r="32" spans="1:4" ht="16">
      <c r="A32" s="99" t="s">
        <v>52</v>
      </c>
      <c r="B32" s="99"/>
      <c r="C32" s="99"/>
      <c r="D32" s="99"/>
    </row>
    <row r="33" spans="1:4" ht="16">
      <c r="A33" s="99" t="s">
        <v>53</v>
      </c>
      <c r="B33" s="99"/>
      <c r="C33" s="99"/>
      <c r="D33" s="99"/>
    </row>
    <row r="34" spans="1:4" ht="16">
      <c r="A34" s="99" t="s">
        <v>145</v>
      </c>
      <c r="B34" s="99"/>
      <c r="C34" s="99"/>
      <c r="D34" s="99"/>
    </row>
    <row r="35" ht="16">
      <c r="A35" s="93" t="s">
        <v>54</v>
      </c>
    </row>
    <row r="36" ht="16">
      <c r="A36" s="100"/>
    </row>
    <row r="38" spans="1:9" ht="12.75">
      <c r="A38" s="514"/>
      <c r="B38" s="515"/>
      <c r="C38" s="515"/>
      <c r="D38" s="515"/>
      <c r="E38" s="515"/>
      <c r="F38" s="515"/>
      <c r="G38" s="515"/>
      <c r="H38" s="515"/>
      <c r="I38" s="516"/>
    </row>
    <row r="39" spans="1:9" ht="12.75">
      <c r="A39" s="517"/>
      <c r="B39" s="518"/>
      <c r="C39" s="518"/>
      <c r="D39" s="518"/>
      <c r="E39" s="518"/>
      <c r="F39" s="518"/>
      <c r="G39" s="518"/>
      <c r="H39" s="518"/>
      <c r="I39" s="519"/>
    </row>
    <row r="40" spans="1:9" ht="12.75">
      <c r="A40" s="517"/>
      <c r="B40" s="518"/>
      <c r="C40" s="518"/>
      <c r="D40" s="518"/>
      <c r="E40" s="518"/>
      <c r="F40" s="518"/>
      <c r="G40" s="518"/>
      <c r="H40" s="518"/>
      <c r="I40" s="519"/>
    </row>
    <row r="41" spans="1:9" ht="12.75">
      <c r="A41" s="517"/>
      <c r="B41" s="518"/>
      <c r="C41" s="518"/>
      <c r="D41" s="518"/>
      <c r="E41" s="518"/>
      <c r="F41" s="518"/>
      <c r="G41" s="518"/>
      <c r="H41" s="518"/>
      <c r="I41" s="519"/>
    </row>
    <row r="42" spans="1:9" ht="12.75">
      <c r="A42" s="517"/>
      <c r="B42" s="518"/>
      <c r="C42" s="518"/>
      <c r="D42" s="518"/>
      <c r="E42" s="518"/>
      <c r="F42" s="518"/>
      <c r="G42" s="518"/>
      <c r="H42" s="518"/>
      <c r="I42" s="519"/>
    </row>
    <row r="43" spans="1:9" ht="12.75">
      <c r="A43" s="517"/>
      <c r="B43" s="518"/>
      <c r="C43" s="518"/>
      <c r="D43" s="518"/>
      <c r="E43" s="518"/>
      <c r="F43" s="518"/>
      <c r="G43" s="518"/>
      <c r="H43" s="518"/>
      <c r="I43" s="519"/>
    </row>
    <row r="44" spans="1:9" ht="12.75">
      <c r="A44" s="517"/>
      <c r="B44" s="518"/>
      <c r="C44" s="518"/>
      <c r="D44" s="518"/>
      <c r="E44" s="518"/>
      <c r="F44" s="518"/>
      <c r="G44" s="518"/>
      <c r="H44" s="518"/>
      <c r="I44" s="519"/>
    </row>
    <row r="45" spans="1:9" ht="12.75">
      <c r="A45" s="517"/>
      <c r="B45" s="518"/>
      <c r="C45" s="518"/>
      <c r="D45" s="518"/>
      <c r="E45" s="518"/>
      <c r="F45" s="518"/>
      <c r="G45" s="518"/>
      <c r="H45" s="518"/>
      <c r="I45" s="519"/>
    </row>
    <row r="46" spans="1:9" ht="12.75">
      <c r="A46" s="517"/>
      <c r="B46" s="518"/>
      <c r="C46" s="518"/>
      <c r="D46" s="518"/>
      <c r="E46" s="518"/>
      <c r="F46" s="518"/>
      <c r="G46" s="518"/>
      <c r="H46" s="518"/>
      <c r="I46" s="519"/>
    </row>
    <row r="47" spans="1:9" ht="12.75">
      <c r="A47" s="517"/>
      <c r="B47" s="518"/>
      <c r="C47" s="518"/>
      <c r="D47" s="518"/>
      <c r="E47" s="518"/>
      <c r="F47" s="518"/>
      <c r="G47" s="518"/>
      <c r="H47" s="518"/>
      <c r="I47" s="519"/>
    </row>
    <row r="48" spans="1:9" ht="12.75">
      <c r="A48" s="517"/>
      <c r="B48" s="518"/>
      <c r="C48" s="518"/>
      <c r="D48" s="518"/>
      <c r="E48" s="518"/>
      <c r="F48" s="518"/>
      <c r="G48" s="518"/>
      <c r="H48" s="518"/>
      <c r="I48" s="519"/>
    </row>
    <row r="49" spans="1:9" ht="12.75">
      <c r="A49" s="517"/>
      <c r="B49" s="518"/>
      <c r="C49" s="518"/>
      <c r="D49" s="518"/>
      <c r="E49" s="518"/>
      <c r="F49" s="518"/>
      <c r="G49" s="518"/>
      <c r="H49" s="518"/>
      <c r="I49" s="519"/>
    </row>
    <row r="50" spans="1:9" ht="12.75">
      <c r="A50" s="517"/>
      <c r="B50" s="518"/>
      <c r="C50" s="518"/>
      <c r="D50" s="518"/>
      <c r="E50" s="518"/>
      <c r="F50" s="518"/>
      <c r="G50" s="518"/>
      <c r="H50" s="518"/>
      <c r="I50" s="519"/>
    </row>
    <row r="51" spans="1:9" ht="12.75">
      <c r="A51" s="517"/>
      <c r="B51" s="518"/>
      <c r="C51" s="518"/>
      <c r="D51" s="518"/>
      <c r="E51" s="518"/>
      <c r="F51" s="518"/>
      <c r="G51" s="518"/>
      <c r="H51" s="518"/>
      <c r="I51" s="519"/>
    </row>
    <row r="52" spans="1:9" ht="12.75">
      <c r="A52" s="517"/>
      <c r="B52" s="518"/>
      <c r="C52" s="518"/>
      <c r="D52" s="518"/>
      <c r="E52" s="518"/>
      <c r="F52" s="518"/>
      <c r="G52" s="518"/>
      <c r="H52" s="518"/>
      <c r="I52" s="519"/>
    </row>
    <row r="53" spans="1:9" ht="12.75">
      <c r="A53" s="517"/>
      <c r="B53" s="518"/>
      <c r="C53" s="518"/>
      <c r="D53" s="518"/>
      <c r="E53" s="518"/>
      <c r="F53" s="518"/>
      <c r="G53" s="518"/>
      <c r="H53" s="518"/>
      <c r="I53" s="519"/>
    </row>
    <row r="54" spans="1:9" ht="12.75">
      <c r="A54" s="517"/>
      <c r="B54" s="518"/>
      <c r="C54" s="518"/>
      <c r="D54" s="518"/>
      <c r="E54" s="518"/>
      <c r="F54" s="518"/>
      <c r="G54" s="518"/>
      <c r="H54" s="518"/>
      <c r="I54" s="519"/>
    </row>
    <row r="55" spans="1:9" ht="12.75">
      <c r="A55" s="517"/>
      <c r="B55" s="518"/>
      <c r="C55" s="518"/>
      <c r="D55" s="518"/>
      <c r="E55" s="518"/>
      <c r="F55" s="518"/>
      <c r="G55" s="518"/>
      <c r="H55" s="518"/>
      <c r="I55" s="519"/>
    </row>
    <row r="56" spans="1:9" ht="12.75">
      <c r="A56" s="517"/>
      <c r="B56" s="518"/>
      <c r="C56" s="518"/>
      <c r="D56" s="518"/>
      <c r="E56" s="518"/>
      <c r="F56" s="518"/>
      <c r="G56" s="518"/>
      <c r="H56" s="518"/>
      <c r="I56" s="519"/>
    </row>
    <row r="57" spans="1:9" ht="12.75">
      <c r="A57" s="517"/>
      <c r="B57" s="518"/>
      <c r="C57" s="518"/>
      <c r="D57" s="518"/>
      <c r="E57" s="518"/>
      <c r="F57" s="518"/>
      <c r="G57" s="518"/>
      <c r="H57" s="518"/>
      <c r="I57" s="519"/>
    </row>
    <row r="58" spans="1:9" ht="12.75">
      <c r="A58" s="517"/>
      <c r="B58" s="518"/>
      <c r="C58" s="518"/>
      <c r="D58" s="518"/>
      <c r="E58" s="518"/>
      <c r="F58" s="518"/>
      <c r="G58" s="518"/>
      <c r="H58" s="518"/>
      <c r="I58" s="519"/>
    </row>
    <row r="59" spans="1:9" ht="12.75">
      <c r="A59" s="517"/>
      <c r="B59" s="518"/>
      <c r="C59" s="518"/>
      <c r="D59" s="518"/>
      <c r="E59" s="518"/>
      <c r="F59" s="518"/>
      <c r="G59" s="518"/>
      <c r="H59" s="518"/>
      <c r="I59" s="519"/>
    </row>
    <row r="60" spans="1:9" ht="12.75">
      <c r="A60" s="517"/>
      <c r="B60" s="518"/>
      <c r="C60" s="518"/>
      <c r="D60" s="518"/>
      <c r="E60" s="518"/>
      <c r="F60" s="518"/>
      <c r="G60" s="518"/>
      <c r="H60" s="518"/>
      <c r="I60" s="519"/>
    </row>
    <row r="61" spans="1:9" ht="12.75">
      <c r="A61" s="517"/>
      <c r="B61" s="518"/>
      <c r="C61" s="518"/>
      <c r="D61" s="518"/>
      <c r="E61" s="518"/>
      <c r="F61" s="518"/>
      <c r="G61" s="518"/>
      <c r="H61" s="518"/>
      <c r="I61" s="519"/>
    </row>
    <row r="62" spans="1:9" ht="12.75">
      <c r="A62" s="517"/>
      <c r="B62" s="518"/>
      <c r="C62" s="518"/>
      <c r="D62" s="518"/>
      <c r="E62" s="518"/>
      <c r="F62" s="518"/>
      <c r="G62" s="518"/>
      <c r="H62" s="518"/>
      <c r="I62" s="519"/>
    </row>
    <row r="63" spans="1:9" ht="12.75">
      <c r="A63" s="520"/>
      <c r="B63" s="521"/>
      <c r="C63" s="521"/>
      <c r="D63" s="521"/>
      <c r="E63" s="521"/>
      <c r="F63" s="521"/>
      <c r="G63" s="521"/>
      <c r="H63" s="521"/>
      <c r="I63" s="522"/>
    </row>
  </sheetData>
  <sheetProtection insertRows="0" selectLockedCells="1"/>
  <protectedRanges>
    <protectedRange sqref="D5:I12 A6:C12 A13:I19" name="Range1"/>
  </protectedRanges>
  <mergeCells count="17">
    <mergeCell ref="C22:D22"/>
    <mergeCell ref="E22:F22"/>
    <mergeCell ref="G22:H22"/>
    <mergeCell ref="E24:F24"/>
    <mergeCell ref="A38:I63"/>
    <mergeCell ref="A13:H14"/>
    <mergeCell ref="A15:H16"/>
    <mergeCell ref="A19:I19"/>
    <mergeCell ref="C21:D21"/>
    <mergeCell ref="E21:F21"/>
    <mergeCell ref="G21:H21"/>
    <mergeCell ref="B3:C3"/>
    <mergeCell ref="D4:H4"/>
    <mergeCell ref="A5:C5"/>
    <mergeCell ref="A6:I10"/>
    <mergeCell ref="B12:G12"/>
    <mergeCell ref="A4:C4"/>
  </mergeCells>
  <printOptions horizontalCentered="1"/>
  <pageMargins left="0.25" right="0.25" top="0.25" bottom="0.17" header="0.2" footer="0.27"/>
  <pageSetup fitToHeight="0"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 M Stewart</dc:creator>
  <cp:keywords/>
  <dc:description/>
  <cp:lastModifiedBy>mark paquette</cp:lastModifiedBy>
  <cp:lastPrinted>2021-05-24T12:23:17Z</cp:lastPrinted>
  <dcterms:created xsi:type="dcterms:W3CDTF">2006-02-05T02:33:50Z</dcterms:created>
  <dcterms:modified xsi:type="dcterms:W3CDTF">2021-09-08T13:27:15Z</dcterms:modified>
  <cp:category/>
  <cp:version/>
  <cp:contentType/>
  <cp:contentStatus/>
</cp:coreProperties>
</file>